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sdirectmortgage-my.sharepoint.com/personal/tbartek_myndm_com/Documents/Desktop/Training/Broker or NDC Training/Broker Training Series/02.21.24 - VA IRRRL/"/>
    </mc:Choice>
  </mc:AlternateContent>
  <xr:revisionPtr revIDLastSave="34" documentId="8_{CEDFB7CC-DBBF-477A-A85A-5115F6299EAC}" xr6:coauthVersionLast="47" xr6:coauthVersionMax="47" xr10:uidLastSave="{2C9B0FA4-E569-4217-8DF8-5E7175AF222F}"/>
  <bookViews>
    <workbookView xWindow="22932" yWindow="-5676" windowWidth="13176" windowHeight="22656" xr2:uid="{702146B0-398F-4172-9CB4-676DD5276477}"/>
  </bookViews>
  <sheets>
    <sheet name="VA IRRRL Cashout Worksheet" sheetId="1" r:id="rId1"/>
  </sheets>
  <externalReferences>
    <externalReference r:id="rId2"/>
    <externalReference r:id="rId3"/>
    <externalReference r:id="rId4"/>
  </externalReferences>
  <definedNames>
    <definedName name="AK_Anchorage_Munic">'[1]VA Entitlement Non-IRRRL Loans'!#REF!</definedName>
    <definedName name="CA_Mono">'[1]VA Entitlement Non-IRRRL Loans'!#REF!</definedName>
    <definedName name="CA_Monterey">'[1]VA Entitlement Non-IRRRL Loans'!#REF!</definedName>
    <definedName name="countylist">'[1]VA Entitlement'!#REF!:INDEX('[1]VA Entitlement'!#REF!,SUMPRODUCT(--('[1]VA Entitlement'!#REF!&lt;&gt;"")))</definedName>
    <definedName name="Exemptions">[2]Sheet3!$B$1:$K$1</definedName>
    <definedName name="Info">'[1]Streamline 1.75%'!$J$6:$J$7</definedName>
    <definedName name="list">'[3]GSE Limits'!$F$2:INDEX('[3]GSE Limits'!$F$2:$F$100,SUMPRODUCT(--('[3]GSE Limits'!$F$2:$F$100&lt;&gt;"")))</definedName>
    <definedName name="_xlnm.Print_Area" localSheetId="0">'VA IRRRL Cashout Worksheet'!$A$2:$M$43</definedName>
    <definedName name="Select_County">'[1]VA Entitlement Non-IRRRL Loans'!#REF!</definedName>
    <definedName name="Type">#REF!</definedName>
    <definedName name="Yes">'[1]USDA RD-Only - Form 1944-61'!$AA$3:$AA$6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M30" i="1" s="1"/>
  <c r="C32" i="1" s="1"/>
  <c r="H23" i="1"/>
  <c r="J11" i="1"/>
  <c r="H11" i="1"/>
  <c r="G10" i="1"/>
  <c r="M32" i="1" l="1"/>
  <c r="M28" i="1"/>
</calcChain>
</file>

<file path=xl/sharedStrings.xml><?xml version="1.0" encoding="utf-8"?>
<sst xmlns="http://schemas.openxmlformats.org/spreadsheetml/2006/main" count="42" uniqueCount="37">
  <si>
    <t>VA IRRRL and Cash Out Worksheet</t>
  </si>
  <si>
    <t>Borrower:</t>
  </si>
  <si>
    <t>Date:</t>
  </si>
  <si>
    <t>VA Case Number:</t>
  </si>
  <si>
    <t>Loan Number:</t>
  </si>
  <si>
    <t>VA Seasoning</t>
  </si>
  <si>
    <t>Prior VA First Payment Date:</t>
  </si>
  <si>
    <t>*Verify borrower has also made at least 6 payments</t>
  </si>
  <si>
    <t>Earliest allowable Note date:</t>
  </si>
  <si>
    <t>Recoupment of Fees</t>
  </si>
  <si>
    <t>*Cannot exceed 36 months</t>
  </si>
  <si>
    <t>PITIA on current loan being refinanced:</t>
  </si>
  <si>
    <t>PITIA on new IRRRL</t>
  </si>
  <si>
    <t xml:space="preserve">Total amount of allowable fees and charges </t>
  </si>
  <si>
    <t>*excluding prepaids &amp; any lender credit</t>
  </si>
  <si>
    <t>Number of months to recoup fees:</t>
  </si>
  <si>
    <t>Fixed</t>
  </si>
  <si>
    <t>Net Tangible Benefit</t>
  </si>
  <si>
    <t>ARM</t>
  </si>
  <si>
    <t>Net Tangible Benefit met as borrower is going from ARM to Fixed Rate</t>
  </si>
  <si>
    <t>Net Tangible Benefit met as interest rate reduction is greater than 0.50%</t>
  </si>
  <si>
    <t>Interest Rate of Prior Loan:</t>
  </si>
  <si>
    <t>Program Type:</t>
  </si>
  <si>
    <t>Net Tangible Benefit not met as interest rate reduction is less than 0.50%</t>
  </si>
  <si>
    <t>Interest Rate of New Loan:</t>
  </si>
  <si>
    <t>Net Tangible Benefit met as interest rate reduction is greater than 2.00%</t>
  </si>
  <si>
    <t>Net Tangible Benefit not met as interest rate reduction is less than 2.00%</t>
  </si>
  <si>
    <t xml:space="preserve">The loan meets the following net tangible benefits (check all that apply): </t>
  </si>
  <si>
    <t xml:space="preserve">       The new loan eliminates monthly mortgage insurance, whether public or private, or monthly guaranty insurance.</t>
  </si>
  <si>
    <t xml:space="preserve">       The term of the new loan is shorter than the term of the loan being refinanced.</t>
  </si>
  <si>
    <t xml:space="preserve">       The interest rate on the new loan is lower than the interest rate on the loan being refinanced.</t>
  </si>
  <si>
    <t xml:space="preserve">       The payment on the new loan is lower than the payment on the loan being refinanced.</t>
  </si>
  <si>
    <t xml:space="preserve">       The new loan results in an increase in the borrower’s monthly residual income as explained by 38 CFR 36.4340(e).</t>
  </si>
  <si>
    <t xml:space="preserve">       The new loan refinances an interim loan to construct, alter, or repair the primary home.</t>
  </si>
  <si>
    <t xml:space="preserve">       The new loan amount is equal to or less than 90 percent of the reasonable value of the home.</t>
  </si>
  <si>
    <t xml:space="preserve">       The new loan refinances an adjustable rate mortgage to a fixed rate loan.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</si>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</sst>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2" fillId="0" borderId="0" xfId="0" applyNumberFormat="1" applyFont="1"/>
    <xf numFmtId="14" fontId="4" fillId="0" borderId="0" xfId="0" applyNumberFormat="1" applyFont="1"/>
    <xf numFmtId="0" fontId="4" fillId="0" borderId="0" xfId="0" applyFont="1"/>
    <xf numFmtId="0" fontId="0" fillId="0" borderId="8" xfId="0" applyBorder="1"/>
    <xf numFmtId="0" fontId="0" fillId="0" borderId="2" xfId="0" applyBorder="1"/>
    <xf numFmtId="0" fontId="0" fillId="0" borderId="9" xfId="0" applyBorder="1"/>
    <xf numFmtId="44" fontId="0" fillId="0" borderId="0" xfId="0" applyNumberFormat="1"/>
    <xf numFmtId="44" fontId="0" fillId="0" borderId="4" xfId="0" applyNumberFormat="1" applyBorder="1"/>
    <xf numFmtId="0" fontId="7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43" fontId="0" fillId="2" borderId="1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35</xdr:row>
          <xdr:rowOff>7620</xdr:rowOff>
        </xdr:from>
        <xdr:to>
          <xdr:col>1</xdr:col>
          <xdr:colOff>213360</xdr:colOff>
          <xdr:row>36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36</xdr:row>
          <xdr:rowOff>0</xdr:rowOff>
        </xdr:from>
        <xdr:to>
          <xdr:col>1</xdr:col>
          <xdr:colOff>213360</xdr:colOff>
          <xdr:row>37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37</xdr:row>
          <xdr:rowOff>0</xdr:rowOff>
        </xdr:from>
        <xdr:to>
          <xdr:col>1</xdr:col>
          <xdr:colOff>213360</xdr:colOff>
          <xdr:row>38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38</xdr:row>
          <xdr:rowOff>0</xdr:rowOff>
        </xdr:from>
        <xdr:to>
          <xdr:col>1</xdr:col>
          <xdr:colOff>213360</xdr:colOff>
          <xdr:row>39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38</xdr:row>
          <xdr:rowOff>182880</xdr:rowOff>
        </xdr:from>
        <xdr:to>
          <xdr:col>1</xdr:col>
          <xdr:colOff>213360</xdr:colOff>
          <xdr:row>39</xdr:row>
          <xdr:rowOff>175260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40</xdr:row>
          <xdr:rowOff>0</xdr:rowOff>
        </xdr:from>
        <xdr:to>
          <xdr:col>1</xdr:col>
          <xdr:colOff>213360</xdr:colOff>
          <xdr:row>41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41</xdr:row>
          <xdr:rowOff>0</xdr:rowOff>
        </xdr:from>
        <xdr:to>
          <xdr:col>1</xdr:col>
          <xdr:colOff>213360</xdr:colOff>
          <xdr:row>42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42</xdr:row>
          <xdr:rowOff>0</xdr:rowOff>
        </xdr:from>
        <xdr:to>
          <xdr:col>1</xdr:col>
          <xdr:colOff>213360</xdr:colOff>
          <xdr:row>43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</xdr:colOff>
      <xdr:row>0</xdr:row>
      <xdr:rowOff>0</xdr:rowOff>
    </xdr:from>
    <xdr:to>
      <xdr:col>7</xdr:col>
      <xdr:colOff>647700</xdr:colOff>
      <xdr:row>0</xdr:row>
      <xdr:rowOff>482521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521" y="0"/>
          <a:ext cx="2613659" cy="4825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nafiler01\tsredirect\traynes\Downloads\Income%20Worksheet%20NEW%20(2).xlsm" TargetMode="External"/><Relationship Id="rId1" Type="http://schemas.openxmlformats.org/officeDocument/2006/relationships/externalLinkPath" Target="file:///\\snafiler01\tsredirect\traynes\Downloads\Income%20Worksheet%20NEW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llregs.com/Users/daniel.gehring/AppData/Local/Microsoft/Windows/Temporary%20Internet%20Files/Content.Outlook/WR7PHN4A/Residual%20Income%20Evaluation%20Portfol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vfile01\tsredirect$\dnguyen\Desktop\2020%20Loan%20Lim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Wage Earner - B1"/>
      <sheetName val="Wage Earner - B2"/>
      <sheetName val="Wage Earner - B3"/>
      <sheetName val="Wage Earner - B4"/>
      <sheetName val="Retirement B1"/>
      <sheetName val="Retirement B2"/>
      <sheetName val="SSI - B1"/>
      <sheetName val="SSI - B2"/>
      <sheetName val="Military"/>
      <sheetName val="UnionContract Work"/>
      <sheetName val="DividendInterest"/>
      <sheetName val="Rental Income DU 10.0 - 1yr"/>
      <sheetName val="Rental Income DU 9.3 - 1yr"/>
      <sheetName val="Rental Income - 2yr avg"/>
      <sheetName val="FHA Rental Income"/>
      <sheetName val="Sched C"/>
      <sheetName val="SE MONTHLY TOTALS"/>
      <sheetName val="1065 Partnership Income"/>
      <sheetName val="1120S S-Corp Income"/>
      <sheetName val="1120 C-Corp Income"/>
      <sheetName val="Sched F Farm Income"/>
      <sheetName val="12 Month Mtg Payment History"/>
      <sheetName val="Concurrent Loans"/>
      <sheetName val="Business Liquidity"/>
      <sheetName val="Residual Income (Caliber)"/>
      <sheetName val="Family Tables"/>
      <sheetName val="Residual Income (general)"/>
      <sheetName val="Residual Income FHA VA"/>
      <sheetName val="VA IRRRL Cashout Worksheet"/>
      <sheetName val="VA Entitlement Non-IRRRL Loans"/>
      <sheetName val="VA Entitlement Non-IRRRL DUAL"/>
      <sheetName val="VA Entitlement Non-IRRRL JOINT"/>
      <sheetName val="VA Entitlement"/>
      <sheetName val="FHA Streamline Worksheet"/>
      <sheetName val="Streamline 1.75%"/>
      <sheetName val="FHA Self-Sufficiency Worksheet"/>
      <sheetName val="LP Open Access Calculator"/>
      <sheetName val="Debt"/>
      <sheetName val="FHA Compensating Factor NDM"/>
      <sheetName val="FHA Compensating Factor"/>
      <sheetName val="Employment History"/>
      <sheetName val="Asset List"/>
      <sheetName val="Insurance Coverage"/>
      <sheetName val="USDA Income Eligibility"/>
      <sheetName val="USDA Pymt Assist-Max Loan Calc"/>
      <sheetName val="USDA Co-Signer"/>
      <sheetName val="USDA RD-Only - Form 1944-61"/>
      <sheetName val="FNMA RefiNow"/>
      <sheetName val="Loan Narrative"/>
      <sheetName val="FY19 IncomeLimits"/>
      <sheetName val="FY20 IncomeLimits"/>
      <sheetName val="Area Loan Limits"/>
      <sheetName val="Used for (ALL) Updates"/>
      <sheetName val="Pilot St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J6" t="str">
            <v>Daily Per Diem</v>
          </cell>
        </row>
        <row r="7">
          <cell r="J7" t="str">
            <v>Monthly Interest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GSE"/>
      <sheetName val="GSE Limits"/>
    </sheetNames>
    <sheetDataSet>
      <sheetData sheetId="0" refreshError="1"/>
      <sheetData sheetId="1" refreshError="1"/>
      <sheetData sheetId="2">
        <row r="2">
          <cell r="F2" t="str">
            <v>One-Unit
Limit</v>
          </cell>
        </row>
        <row r="3">
          <cell r="F3">
            <v>510400</v>
          </cell>
        </row>
        <row r="4">
          <cell r="F4">
            <v>510400</v>
          </cell>
        </row>
        <row r="5">
          <cell r="F5">
            <v>510400</v>
          </cell>
        </row>
        <row r="6">
          <cell r="F6">
            <v>510400</v>
          </cell>
        </row>
        <row r="7">
          <cell r="F7">
            <v>510400</v>
          </cell>
        </row>
        <row r="8">
          <cell r="F8">
            <v>510400</v>
          </cell>
        </row>
        <row r="9">
          <cell r="F9">
            <v>510400</v>
          </cell>
        </row>
        <row r="10">
          <cell r="F10">
            <v>510400</v>
          </cell>
        </row>
        <row r="11">
          <cell r="F11">
            <v>510400</v>
          </cell>
        </row>
        <row r="12">
          <cell r="F12">
            <v>510400</v>
          </cell>
        </row>
        <row r="13">
          <cell r="F13">
            <v>510400</v>
          </cell>
        </row>
        <row r="14">
          <cell r="F14">
            <v>510400</v>
          </cell>
        </row>
        <row r="15">
          <cell r="F15">
            <v>510400</v>
          </cell>
        </row>
        <row r="16">
          <cell r="F16">
            <v>510400</v>
          </cell>
        </row>
        <row r="17">
          <cell r="F17">
            <v>510400</v>
          </cell>
        </row>
        <row r="18">
          <cell r="F18">
            <v>510400</v>
          </cell>
        </row>
        <row r="19">
          <cell r="F19">
            <v>510400</v>
          </cell>
        </row>
        <row r="20">
          <cell r="F20">
            <v>510400</v>
          </cell>
        </row>
        <row r="21">
          <cell r="F21">
            <v>510400</v>
          </cell>
        </row>
        <row r="22">
          <cell r="F22">
            <v>510400</v>
          </cell>
        </row>
        <row r="23">
          <cell r="F23">
            <v>510400</v>
          </cell>
        </row>
        <row r="24">
          <cell r="F24">
            <v>510400</v>
          </cell>
        </row>
        <row r="25">
          <cell r="F25">
            <v>510400</v>
          </cell>
        </row>
        <row r="26">
          <cell r="F26">
            <v>510400</v>
          </cell>
        </row>
        <row r="27">
          <cell r="F27">
            <v>510400</v>
          </cell>
        </row>
        <row r="28">
          <cell r="F28">
            <v>510400</v>
          </cell>
        </row>
        <row r="29">
          <cell r="F29">
            <v>510400</v>
          </cell>
        </row>
        <row r="30">
          <cell r="F30">
            <v>510400</v>
          </cell>
        </row>
        <row r="31">
          <cell r="F31">
            <v>510400</v>
          </cell>
        </row>
        <row r="32">
          <cell r="F32">
            <v>510400</v>
          </cell>
        </row>
        <row r="33">
          <cell r="F33">
            <v>510400</v>
          </cell>
        </row>
        <row r="34">
          <cell r="F34">
            <v>510400</v>
          </cell>
        </row>
        <row r="35">
          <cell r="F35">
            <v>510400</v>
          </cell>
        </row>
        <row r="36">
          <cell r="F36">
            <v>510400</v>
          </cell>
        </row>
        <row r="37">
          <cell r="F37">
            <v>510400</v>
          </cell>
        </row>
        <row r="38">
          <cell r="F38">
            <v>510400</v>
          </cell>
        </row>
        <row r="39">
          <cell r="F39">
            <v>510400</v>
          </cell>
        </row>
        <row r="40">
          <cell r="F40">
            <v>510400</v>
          </cell>
        </row>
        <row r="41">
          <cell r="F41">
            <v>510400</v>
          </cell>
        </row>
        <row r="42">
          <cell r="F42">
            <v>510400</v>
          </cell>
        </row>
        <row r="43">
          <cell r="F43">
            <v>510400</v>
          </cell>
        </row>
        <row r="44">
          <cell r="F44">
            <v>510400</v>
          </cell>
        </row>
        <row r="45">
          <cell r="F45">
            <v>510400</v>
          </cell>
        </row>
        <row r="46">
          <cell r="F46">
            <v>510400</v>
          </cell>
        </row>
        <row r="47">
          <cell r="F47">
            <v>510400</v>
          </cell>
        </row>
        <row r="48">
          <cell r="F48">
            <v>510400</v>
          </cell>
        </row>
        <row r="49">
          <cell r="F49">
            <v>510400</v>
          </cell>
        </row>
        <row r="50">
          <cell r="F50">
            <v>510400</v>
          </cell>
        </row>
        <row r="51">
          <cell r="F51">
            <v>510400</v>
          </cell>
        </row>
        <row r="52">
          <cell r="F52">
            <v>510400</v>
          </cell>
        </row>
        <row r="53">
          <cell r="F53">
            <v>510400</v>
          </cell>
        </row>
        <row r="54">
          <cell r="F54">
            <v>510400</v>
          </cell>
        </row>
        <row r="55">
          <cell r="F55">
            <v>510400</v>
          </cell>
        </row>
        <row r="56">
          <cell r="F56">
            <v>510400</v>
          </cell>
        </row>
        <row r="57">
          <cell r="F57">
            <v>510400</v>
          </cell>
        </row>
        <row r="58">
          <cell r="F58">
            <v>510400</v>
          </cell>
        </row>
        <row r="59">
          <cell r="F59">
            <v>510400</v>
          </cell>
        </row>
        <row r="60">
          <cell r="F60">
            <v>510400</v>
          </cell>
        </row>
        <row r="61">
          <cell r="F61">
            <v>510400</v>
          </cell>
        </row>
        <row r="62">
          <cell r="F62">
            <v>510400</v>
          </cell>
        </row>
        <row r="63">
          <cell r="F63">
            <v>510400</v>
          </cell>
        </row>
        <row r="64">
          <cell r="F64">
            <v>510400</v>
          </cell>
        </row>
        <row r="65">
          <cell r="F65">
            <v>510400</v>
          </cell>
        </row>
        <row r="66">
          <cell r="F66">
            <v>510400</v>
          </cell>
        </row>
        <row r="67">
          <cell r="F67">
            <v>510400</v>
          </cell>
        </row>
        <row r="68">
          <cell r="F68">
            <v>510400</v>
          </cell>
        </row>
        <row r="69">
          <cell r="F69">
            <v>510400</v>
          </cell>
        </row>
        <row r="70">
          <cell r="F70">
            <v>765600</v>
          </cell>
        </row>
        <row r="71">
          <cell r="F71">
            <v>765600</v>
          </cell>
        </row>
        <row r="72">
          <cell r="F72">
            <v>765600</v>
          </cell>
        </row>
        <row r="73">
          <cell r="F73">
            <v>765600</v>
          </cell>
        </row>
        <row r="74">
          <cell r="F74">
            <v>765600</v>
          </cell>
        </row>
        <row r="75">
          <cell r="F75">
            <v>765600</v>
          </cell>
        </row>
        <row r="76">
          <cell r="F76">
            <v>765600</v>
          </cell>
        </row>
        <row r="77">
          <cell r="F77">
            <v>765600</v>
          </cell>
        </row>
        <row r="78">
          <cell r="F78">
            <v>765600</v>
          </cell>
        </row>
        <row r="79">
          <cell r="F79">
            <v>765600</v>
          </cell>
        </row>
        <row r="80">
          <cell r="F80">
            <v>765600</v>
          </cell>
        </row>
        <row r="81">
          <cell r="F81">
            <v>765600</v>
          </cell>
        </row>
        <row r="82">
          <cell r="F82">
            <v>765600</v>
          </cell>
        </row>
        <row r="83">
          <cell r="F83">
            <v>765600</v>
          </cell>
        </row>
        <row r="84">
          <cell r="F84">
            <v>765600</v>
          </cell>
        </row>
        <row r="85">
          <cell r="F85">
            <v>765600</v>
          </cell>
        </row>
        <row r="86">
          <cell r="F86">
            <v>765600</v>
          </cell>
        </row>
        <row r="87">
          <cell r="F87">
            <v>765600</v>
          </cell>
        </row>
        <row r="88">
          <cell r="F88">
            <v>765600</v>
          </cell>
        </row>
        <row r="89">
          <cell r="F89">
            <v>765600</v>
          </cell>
        </row>
        <row r="90">
          <cell r="F90">
            <v>765600</v>
          </cell>
        </row>
        <row r="91">
          <cell r="F91">
            <v>765600</v>
          </cell>
        </row>
        <row r="92">
          <cell r="F92">
            <v>765600</v>
          </cell>
        </row>
        <row r="93">
          <cell r="F93">
            <v>765600</v>
          </cell>
        </row>
        <row r="94">
          <cell r="F94">
            <v>765600</v>
          </cell>
        </row>
        <row r="95">
          <cell r="F95">
            <v>765600</v>
          </cell>
        </row>
        <row r="96">
          <cell r="F96">
            <v>765600</v>
          </cell>
        </row>
        <row r="97">
          <cell r="F97">
            <v>765600</v>
          </cell>
        </row>
        <row r="98">
          <cell r="F98">
            <v>765600</v>
          </cell>
        </row>
        <row r="99">
          <cell r="F99">
            <v>510400</v>
          </cell>
        </row>
        <row r="100">
          <cell r="F100">
            <v>510400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FD59-F755-4C9F-A239-838422668BE4}">
  <sheetPr codeName="Sheet31"/>
  <dimension ref="A1:U43"/>
  <sheetViews>
    <sheetView showGridLines="0" showRowColHeaders="0" tabSelected="1" zoomScaleNormal="100" workbookViewId="0">
      <selection activeCell="E28" sqref="E28:F28"/>
    </sheetView>
  </sheetViews>
  <sheetFormatPr defaultRowHeight="14.4" x14ac:dyDescent="0.3"/>
  <cols>
    <col min="1" max="1" width="1.44140625" customWidth="1"/>
    <col min="2" max="2" width="10" customWidth="1"/>
    <col min="3" max="3" width="7" customWidth="1"/>
    <col min="6" max="6" width="9.33203125" bestFit="1" customWidth="1"/>
    <col min="7" max="7" width="10.44140625" bestFit="1" customWidth="1"/>
    <col min="8" max="8" width="9.6640625" bestFit="1" customWidth="1"/>
    <col min="12" max="12" width="1.44140625" customWidth="1"/>
    <col min="13" max="13" width="9.109375" customWidth="1"/>
  </cols>
  <sheetData>
    <row r="1" spans="1:18" ht="39.6" customHeight="1" x14ac:dyDescent="0.3"/>
    <row r="2" spans="1:18" ht="24.9" customHeight="1" x14ac:dyDescent="0.4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1:18" x14ac:dyDescent="0.3">
      <c r="B3" t="s">
        <v>1</v>
      </c>
      <c r="C3" s="23" t="s">
        <v>36</v>
      </c>
      <c r="D3" s="23"/>
      <c r="E3" s="23"/>
      <c r="H3" s="1" t="s">
        <v>2</v>
      </c>
      <c r="I3" s="24"/>
      <c r="J3" s="23"/>
      <c r="K3" s="23"/>
      <c r="M3" s="2"/>
      <c r="N3" s="2"/>
      <c r="O3" s="2"/>
      <c r="P3" s="2"/>
      <c r="Q3" s="2"/>
      <c r="R3" s="2"/>
    </row>
    <row r="4" spans="1:18" x14ac:dyDescent="0.3">
      <c r="M4" s="2"/>
      <c r="N4" s="2"/>
      <c r="O4" s="2"/>
      <c r="P4" s="2"/>
      <c r="Q4" s="2"/>
      <c r="R4" s="2"/>
    </row>
    <row r="5" spans="1:18" x14ac:dyDescent="0.3">
      <c r="B5" t="s">
        <v>3</v>
      </c>
      <c r="D5" s="23"/>
      <c r="E5" s="23"/>
      <c r="F5" s="23"/>
      <c r="G5" s="25" t="s">
        <v>4</v>
      </c>
      <c r="H5" s="25"/>
      <c r="I5" s="23"/>
      <c r="J5" s="23"/>
      <c r="K5" s="23"/>
      <c r="M5" s="2"/>
      <c r="N5" s="2"/>
      <c r="O5" s="2"/>
      <c r="P5" s="2"/>
      <c r="Q5" s="2"/>
      <c r="R5" s="2"/>
    </row>
    <row r="6" spans="1:18" x14ac:dyDescent="0.3">
      <c r="M6" s="2"/>
      <c r="N6" s="2"/>
      <c r="O6" s="2"/>
      <c r="P6" s="2"/>
      <c r="Q6" s="2"/>
      <c r="R6" s="2"/>
    </row>
    <row r="7" spans="1:18" ht="15" thickBot="1" x14ac:dyDescent="0.35">
      <c r="A7" s="26" t="s">
        <v>5</v>
      </c>
      <c r="B7" s="26"/>
      <c r="C7" s="26"/>
      <c r="D7" s="26"/>
      <c r="M7" s="2"/>
      <c r="N7" s="2"/>
      <c r="O7" s="2"/>
      <c r="P7" s="2"/>
      <c r="Q7" s="2"/>
      <c r="R7" s="2"/>
    </row>
    <row r="8" spans="1:18" ht="7.5" customHeight="1" thickTop="1" x14ac:dyDescent="0.3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2"/>
      <c r="N8" s="2"/>
      <c r="O8" s="2"/>
      <c r="P8" s="2"/>
      <c r="Q8" s="2"/>
      <c r="R8" s="2"/>
    </row>
    <row r="9" spans="1:18" x14ac:dyDescent="0.3">
      <c r="A9" s="6"/>
      <c r="B9" t="s">
        <v>6</v>
      </c>
      <c r="E9" s="24">
        <v>45078</v>
      </c>
      <c r="F9" s="24"/>
      <c r="G9" s="27" t="s">
        <v>7</v>
      </c>
      <c r="H9" s="27"/>
      <c r="I9" s="27"/>
      <c r="J9" s="27"/>
      <c r="K9" s="27"/>
      <c r="L9" s="7"/>
      <c r="M9" s="2"/>
      <c r="N9" s="2"/>
      <c r="O9" s="2"/>
      <c r="P9" s="2"/>
      <c r="Q9" s="2"/>
      <c r="R9" s="2"/>
    </row>
    <row r="10" spans="1:18" x14ac:dyDescent="0.3">
      <c r="A10" s="6"/>
      <c r="C10" s="2"/>
      <c r="D10" s="2"/>
      <c r="E10" s="2"/>
      <c r="F10" s="8"/>
      <c r="G10" s="9">
        <f>IF(E9="","",E9+211)</f>
        <v>45289</v>
      </c>
      <c r="H10" s="9"/>
      <c r="I10" s="2"/>
      <c r="J10" s="2"/>
      <c r="K10" s="10"/>
      <c r="L10" s="7"/>
      <c r="M10" s="2"/>
      <c r="N10" s="2"/>
      <c r="O10" s="2"/>
      <c r="P10" s="2"/>
      <c r="Q10" s="2"/>
      <c r="R10" s="2"/>
    </row>
    <row r="11" spans="1:18" x14ac:dyDescent="0.3">
      <c r="A11" s="6"/>
      <c r="B11" s="10"/>
      <c r="C11" s="10"/>
      <c r="D11" s="28" t="s">
        <v>8</v>
      </c>
      <c r="E11" s="28"/>
      <c r="F11" s="28"/>
      <c r="G11" s="28"/>
      <c r="H11" s="29">
        <f>IF(E9="","",E9+211)</f>
        <v>45289</v>
      </c>
      <c r="I11" s="29"/>
      <c r="J11" s="30" t="str">
        <f>IF(E9="","","*210 Days from original 1st payment date")</f>
        <v>*210 Days from original 1st payment date</v>
      </c>
      <c r="K11" s="30"/>
      <c r="L11" s="7"/>
      <c r="M11" s="2"/>
      <c r="N11" s="2"/>
      <c r="O11" s="2"/>
      <c r="P11" s="2"/>
      <c r="Q11" s="2"/>
      <c r="R11" s="2"/>
    </row>
    <row r="12" spans="1:18" ht="7.5" customHeight="1" thickBot="1" x14ac:dyDescent="0.35">
      <c r="A12" s="11"/>
      <c r="B12" s="12"/>
      <c r="C12" s="12"/>
      <c r="D12" s="12"/>
      <c r="E12" s="12"/>
      <c r="F12" s="12"/>
      <c r="G12" s="12"/>
      <c r="H12" s="12"/>
      <c r="I12" s="12"/>
      <c r="J12" s="31"/>
      <c r="K12" s="31"/>
      <c r="L12" s="13"/>
      <c r="M12" s="2"/>
      <c r="N12" s="2"/>
      <c r="O12" s="2"/>
      <c r="P12" s="2"/>
      <c r="Q12" s="2"/>
      <c r="R12" s="2"/>
    </row>
    <row r="13" spans="1:18" ht="15" thickTop="1" x14ac:dyDescent="0.3">
      <c r="M13" s="2"/>
      <c r="N13" s="2"/>
      <c r="O13" s="2"/>
      <c r="P13" s="2"/>
      <c r="Q13" s="2"/>
      <c r="R13" s="2"/>
    </row>
    <row r="14" spans="1:18" ht="15" thickBot="1" x14ac:dyDescent="0.35">
      <c r="A14" s="26" t="s">
        <v>9</v>
      </c>
      <c r="B14" s="26"/>
      <c r="C14" s="26"/>
      <c r="D14" s="26"/>
      <c r="E14" s="14"/>
      <c r="F14" s="14"/>
      <c r="H14" s="33" t="s">
        <v>10</v>
      </c>
      <c r="I14" s="33"/>
      <c r="J14" s="33"/>
      <c r="K14" s="33"/>
      <c r="M14" s="2"/>
      <c r="N14" s="2"/>
      <c r="O14" s="2"/>
      <c r="P14" s="2"/>
      <c r="Q14" s="2"/>
      <c r="R14" s="2"/>
    </row>
    <row r="15" spans="1:18" ht="7.5" customHeight="1" thickTop="1" x14ac:dyDescent="0.3">
      <c r="A15" s="3"/>
      <c r="B15" s="4"/>
      <c r="C15" s="4"/>
      <c r="D15" s="15"/>
      <c r="E15" s="15"/>
      <c r="F15" s="15"/>
      <c r="G15" s="4"/>
      <c r="H15" s="16"/>
      <c r="I15" s="16"/>
      <c r="J15" s="16"/>
      <c r="K15" s="16"/>
      <c r="L15" s="5"/>
      <c r="M15" s="2"/>
      <c r="N15" s="2"/>
      <c r="O15" s="2"/>
      <c r="P15" s="2"/>
      <c r="Q15" s="2"/>
      <c r="R15" s="2"/>
    </row>
    <row r="16" spans="1:18" x14ac:dyDescent="0.3">
      <c r="A16" s="6"/>
      <c r="B16" s="34" t="s">
        <v>11</v>
      </c>
      <c r="C16" s="34"/>
      <c r="D16" s="34"/>
      <c r="E16" s="34"/>
      <c r="F16" s="34"/>
      <c r="G16" s="34"/>
      <c r="H16" s="34"/>
      <c r="I16" s="35"/>
      <c r="J16" s="35"/>
      <c r="K16" s="35"/>
      <c r="L16" s="7"/>
      <c r="M16" s="2"/>
      <c r="N16" s="2"/>
      <c r="O16" s="2"/>
      <c r="P16" s="2"/>
      <c r="Q16" s="2"/>
      <c r="R16" s="2"/>
    </row>
    <row r="17" spans="1:21" ht="7.5" customHeight="1" x14ac:dyDescent="0.3">
      <c r="A17" s="6"/>
      <c r="D17" s="14"/>
      <c r="E17" s="14"/>
      <c r="F17" s="14"/>
      <c r="I17" s="14"/>
      <c r="J17" s="14"/>
      <c r="K17" s="14"/>
      <c r="L17" s="7"/>
      <c r="M17" s="2"/>
      <c r="N17" s="2"/>
      <c r="O17" s="2"/>
      <c r="P17" s="2"/>
      <c r="Q17" s="2"/>
      <c r="R17" s="2"/>
    </row>
    <row r="18" spans="1:21" x14ac:dyDescent="0.3">
      <c r="A18" s="6"/>
      <c r="B18" s="34" t="s">
        <v>12</v>
      </c>
      <c r="C18" s="34"/>
      <c r="D18" s="34"/>
      <c r="E18" s="34"/>
      <c r="F18" s="34"/>
      <c r="G18" s="34"/>
      <c r="H18" s="34"/>
      <c r="I18" s="35"/>
      <c r="J18" s="35"/>
      <c r="K18" s="35"/>
      <c r="L18" s="7"/>
      <c r="M18" s="2"/>
      <c r="N18" s="2"/>
      <c r="O18" s="2"/>
      <c r="P18" s="2"/>
      <c r="Q18" s="2"/>
      <c r="R18" s="2"/>
    </row>
    <row r="19" spans="1:21" ht="7.5" customHeight="1" x14ac:dyDescent="0.3">
      <c r="A19" s="6"/>
      <c r="L19" s="7"/>
      <c r="M19" s="2"/>
      <c r="N19" s="2"/>
      <c r="O19" s="2"/>
      <c r="P19" s="2"/>
      <c r="Q19" s="2"/>
      <c r="R19" s="2"/>
    </row>
    <row r="20" spans="1:21" x14ac:dyDescent="0.3">
      <c r="A20" s="6"/>
      <c r="B20" s="34" t="s">
        <v>13</v>
      </c>
      <c r="C20" s="34"/>
      <c r="D20" s="34"/>
      <c r="E20" s="34"/>
      <c r="F20" s="34"/>
      <c r="G20" s="34"/>
      <c r="H20" s="34"/>
      <c r="I20" s="14"/>
      <c r="J20" s="14"/>
      <c r="K20" s="14"/>
      <c r="L20" s="7"/>
      <c r="M20" s="2"/>
      <c r="N20" s="2"/>
      <c r="O20" s="2"/>
      <c r="P20" s="2"/>
      <c r="Q20" s="2"/>
      <c r="R20" s="2"/>
    </row>
    <row r="21" spans="1:21" x14ac:dyDescent="0.3">
      <c r="A21" s="6"/>
      <c r="C21" s="36" t="s">
        <v>14</v>
      </c>
      <c r="D21" s="36"/>
      <c r="E21" s="36"/>
      <c r="F21" s="36"/>
      <c r="G21" s="36"/>
      <c r="H21" s="36"/>
      <c r="I21" s="35"/>
      <c r="J21" s="35"/>
      <c r="K21" s="35"/>
      <c r="L21" s="7"/>
      <c r="M21" s="2"/>
      <c r="N21" s="2"/>
      <c r="O21" s="2"/>
      <c r="P21" s="2"/>
      <c r="Q21" s="2"/>
      <c r="R21" s="2"/>
    </row>
    <row r="22" spans="1:21" ht="15.6" x14ac:dyDescent="0.3">
      <c r="A22" s="6"/>
      <c r="H22" s="17"/>
      <c r="I22" s="14"/>
      <c r="J22" s="14"/>
      <c r="K22" s="14"/>
      <c r="L22" s="7"/>
      <c r="M22" s="2"/>
      <c r="N22" s="2"/>
      <c r="O22" s="2"/>
      <c r="P22" s="2"/>
      <c r="Q22" s="2"/>
      <c r="R22" s="2"/>
    </row>
    <row r="23" spans="1:21" x14ac:dyDescent="0.3">
      <c r="A23" s="6"/>
      <c r="C23" s="28" t="s">
        <v>15</v>
      </c>
      <c r="D23" s="28"/>
      <c r="E23" s="28"/>
      <c r="F23" s="28"/>
      <c r="G23" s="28"/>
      <c r="H23" s="37" t="str">
        <f>IF(I21=0,"",(I21/(I16-I18)))</f>
        <v/>
      </c>
      <c r="I23" s="37"/>
      <c r="L23" s="7"/>
      <c r="M23" s="2"/>
      <c r="N23" s="2"/>
      <c r="O23" s="2"/>
      <c r="P23" s="2"/>
      <c r="Q23" s="2"/>
      <c r="R23" s="2"/>
    </row>
    <row r="24" spans="1:21" ht="7.5" customHeight="1" thickBot="1" x14ac:dyDescent="0.35">
      <c r="A24" s="11"/>
      <c r="B24" s="12"/>
      <c r="C24" s="18"/>
      <c r="D24" s="18"/>
      <c r="E24" s="18"/>
      <c r="F24" s="18"/>
      <c r="G24" s="18"/>
      <c r="H24" s="19"/>
      <c r="I24" s="19"/>
      <c r="J24" s="12"/>
      <c r="K24" s="12"/>
      <c r="L24" s="13"/>
    </row>
    <row r="25" spans="1:21" ht="15" thickTop="1" x14ac:dyDescent="0.3">
      <c r="J25" s="10" t="s">
        <v>16</v>
      </c>
    </row>
    <row r="26" spans="1:21" ht="15" thickBot="1" x14ac:dyDescent="0.35">
      <c r="A26" s="32" t="s">
        <v>17</v>
      </c>
      <c r="B26" s="32"/>
      <c r="C26" s="32"/>
      <c r="D26" s="32"/>
      <c r="J26" s="10" t="s">
        <v>18</v>
      </c>
      <c r="M26" s="10"/>
      <c r="N26" s="10" t="s">
        <v>19</v>
      </c>
      <c r="O26" s="10"/>
      <c r="P26" s="10"/>
      <c r="Q26" s="10"/>
      <c r="R26" s="10"/>
      <c r="S26" s="10"/>
      <c r="T26" s="10"/>
      <c r="U26" s="10"/>
    </row>
    <row r="27" spans="1:21" ht="7.5" customHeight="1" thickTop="1" x14ac:dyDescent="0.3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10"/>
      <c r="N27" s="10" t="s">
        <v>20</v>
      </c>
      <c r="O27" s="10"/>
      <c r="P27" s="10"/>
      <c r="Q27" s="10"/>
      <c r="R27" s="10"/>
      <c r="S27" s="10"/>
      <c r="T27" s="10"/>
      <c r="U27" s="10"/>
    </row>
    <row r="28" spans="1:21" x14ac:dyDescent="0.3">
      <c r="A28" s="6"/>
      <c r="B28" s="27" t="s">
        <v>21</v>
      </c>
      <c r="C28" s="27"/>
      <c r="D28" s="27"/>
      <c r="E28" s="38">
        <v>0</v>
      </c>
      <c r="F28" s="38"/>
      <c r="G28" s="25" t="s">
        <v>22</v>
      </c>
      <c r="H28" s="25"/>
      <c r="I28" s="39" t="s">
        <v>16</v>
      </c>
      <c r="J28" s="39"/>
      <c r="K28" s="20"/>
      <c r="L28" s="7"/>
      <c r="M28" s="10" t="str">
        <f>IF(M29&lt;0.5%,N28,N27)</f>
        <v>Net Tangible Benefit not met as interest rate reduction is less than 0.50%</v>
      </c>
      <c r="N28" s="10" t="s">
        <v>23</v>
      </c>
      <c r="O28" s="10"/>
      <c r="P28" s="10"/>
      <c r="Q28" s="10"/>
      <c r="R28" s="10"/>
      <c r="S28" s="10"/>
      <c r="T28" s="10"/>
      <c r="U28" s="10"/>
    </row>
    <row r="29" spans="1:21" ht="7.5" customHeight="1" x14ac:dyDescent="0.3">
      <c r="A29" s="6"/>
      <c r="L29" s="7"/>
      <c r="M29" s="21">
        <f>E28-E30</f>
        <v>0</v>
      </c>
      <c r="N29" s="10" t="s">
        <v>20</v>
      </c>
      <c r="O29" s="10"/>
      <c r="P29" s="10"/>
      <c r="Q29" s="10"/>
      <c r="R29" s="10"/>
      <c r="S29" s="10"/>
      <c r="T29" s="10"/>
      <c r="U29" s="10"/>
    </row>
    <row r="30" spans="1:21" x14ac:dyDescent="0.3">
      <c r="A30" s="6"/>
      <c r="B30" s="27" t="s">
        <v>24</v>
      </c>
      <c r="C30" s="27"/>
      <c r="D30" s="27"/>
      <c r="E30" s="38">
        <v>0</v>
      </c>
      <c r="F30" s="38"/>
      <c r="G30" s="25" t="s">
        <v>22</v>
      </c>
      <c r="H30" s="25"/>
      <c r="I30" s="39" t="s">
        <v>16</v>
      </c>
      <c r="J30" s="39"/>
      <c r="L30" s="7"/>
      <c r="M30" s="10" t="str">
        <f>IF(M29&lt;0.5%,N30,N29)</f>
        <v>Net Tangible Benefit not met as interest rate reduction is less than 0.50%</v>
      </c>
      <c r="N30" s="10" t="s">
        <v>23</v>
      </c>
      <c r="O30" s="10"/>
      <c r="P30" s="10"/>
      <c r="Q30" s="10"/>
      <c r="R30" s="10"/>
      <c r="S30" s="10"/>
      <c r="T30" s="10"/>
      <c r="U30" s="10"/>
    </row>
    <row r="31" spans="1:21" ht="11.25" customHeight="1" x14ac:dyDescent="0.3">
      <c r="A31" s="6"/>
      <c r="L31" s="7"/>
      <c r="M31" s="21"/>
      <c r="N31" s="10" t="s">
        <v>25</v>
      </c>
      <c r="O31" s="10"/>
      <c r="P31" s="10"/>
      <c r="Q31" s="10"/>
      <c r="R31" s="10"/>
      <c r="S31" s="10"/>
      <c r="T31" s="10"/>
      <c r="U31" s="10"/>
    </row>
    <row r="32" spans="1:21" x14ac:dyDescent="0.3">
      <c r="A32" s="6"/>
      <c r="C32" s="28" t="str">
        <f>IF(E28=0,"",IF(I28=J26,IF(I30=J25,N26,M28),IF(I30=J25,M30,M32)))</f>
        <v/>
      </c>
      <c r="D32" s="28"/>
      <c r="E32" s="28"/>
      <c r="F32" s="28"/>
      <c r="G32" s="28"/>
      <c r="H32" s="28"/>
      <c r="I32" s="28"/>
      <c r="J32" s="28"/>
      <c r="L32" s="7"/>
      <c r="M32" s="10" t="str">
        <f>IF(M29&lt;2%,N32,N31)</f>
        <v>Net Tangible Benefit not met as interest rate reduction is less than 2.00%</v>
      </c>
      <c r="N32" s="10" t="s">
        <v>26</v>
      </c>
      <c r="O32" s="10"/>
      <c r="P32" s="10"/>
      <c r="Q32" s="10"/>
      <c r="R32" s="10"/>
      <c r="S32" s="10"/>
      <c r="T32" s="10"/>
      <c r="U32" s="10"/>
    </row>
    <row r="33" spans="1:21" ht="7.5" customHeight="1" thickBot="1" x14ac:dyDescent="0.3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" thickTop="1" x14ac:dyDescent="0.3"/>
    <row r="35" spans="1:21" x14ac:dyDescent="0.3">
      <c r="B35" t="s">
        <v>27</v>
      </c>
    </row>
    <row r="36" spans="1:21" x14ac:dyDescent="0.3">
      <c r="B36" t="s">
        <v>28</v>
      </c>
    </row>
    <row r="37" spans="1:21" x14ac:dyDescent="0.3">
      <c r="B37" t="s">
        <v>29</v>
      </c>
    </row>
    <row r="38" spans="1:21" x14ac:dyDescent="0.3">
      <c r="B38" t="s">
        <v>30</v>
      </c>
    </row>
    <row r="39" spans="1:21" x14ac:dyDescent="0.3">
      <c r="B39" t="s">
        <v>31</v>
      </c>
    </row>
    <row r="40" spans="1:21" x14ac:dyDescent="0.3">
      <c r="B40" t="s">
        <v>32</v>
      </c>
    </row>
    <row r="41" spans="1:21" x14ac:dyDescent="0.3">
      <c r="B41" t="s">
        <v>33</v>
      </c>
    </row>
    <row r="42" spans="1:21" x14ac:dyDescent="0.3">
      <c r="B42" t="s">
        <v>34</v>
      </c>
    </row>
    <row r="43" spans="1:21" x14ac:dyDescent="0.3">
      <c r="B43" t="s">
        <v>35</v>
      </c>
    </row>
  </sheetData>
  <sheetProtection sheet="1" objects="1" scenarios="1" selectLockedCells="1"/>
  <mergeCells count="33">
    <mergeCell ref="C32:J32"/>
    <mergeCell ref="B28:D28"/>
    <mergeCell ref="E28:F28"/>
    <mergeCell ref="G28:H28"/>
    <mergeCell ref="I28:J28"/>
    <mergeCell ref="B30:D30"/>
    <mergeCell ref="E30:F30"/>
    <mergeCell ref="G30:H30"/>
    <mergeCell ref="I30:J30"/>
    <mergeCell ref="A26:D26"/>
    <mergeCell ref="A14:D14"/>
    <mergeCell ref="H14:K14"/>
    <mergeCell ref="B16:H16"/>
    <mergeCell ref="I16:K16"/>
    <mergeCell ref="B18:H18"/>
    <mergeCell ref="I18:K18"/>
    <mergeCell ref="B20:H20"/>
    <mergeCell ref="C21:H21"/>
    <mergeCell ref="I21:K21"/>
    <mergeCell ref="C23:G23"/>
    <mergeCell ref="H23:I23"/>
    <mergeCell ref="A7:D7"/>
    <mergeCell ref="E9:F9"/>
    <mergeCell ref="G9:K9"/>
    <mergeCell ref="D11:G11"/>
    <mergeCell ref="H11:I11"/>
    <mergeCell ref="J11:K12"/>
    <mergeCell ref="B2:K2"/>
    <mergeCell ref="C3:E3"/>
    <mergeCell ref="I3:K3"/>
    <mergeCell ref="D5:F5"/>
    <mergeCell ref="G5:H5"/>
    <mergeCell ref="I5:K5"/>
  </mergeCells>
  <dataValidations count="2">
    <dataValidation type="list" allowBlank="1" showInputMessage="1" showErrorMessage="1" sqref="I30:J30" xr:uid="{395117DF-E1D0-4ADC-8A91-42CDEC03381A}">
      <formula1>$J$25:$J$26</formula1>
    </dataValidation>
    <dataValidation type="list" allowBlank="1" showInputMessage="1" showErrorMessage="1" sqref="I28:J28" xr:uid="{A1A70228-B529-4EF5-984E-46C57D6AA4AB}">
      <formula1>J25:J26</formula1>
    </dataValidation>
  </dataValidations>
  <pageMargins left="0.7" right="0.7" top="0.75" bottom="0.75" header="0.3" footer="0.3"/>
  <pageSetup paperSize="9" scale="77" orientation="portrait" r:id="rId1"/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83820</xdr:colOff>
                    <xdr:row>35</xdr:row>
                    <xdr:rowOff>7620</xdr:rowOff>
                  </from>
                  <to>
                    <xdr:col>1</xdr:col>
                    <xdr:colOff>213360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83820</xdr:colOff>
                    <xdr:row>36</xdr:row>
                    <xdr:rowOff>0</xdr:rowOff>
                  </from>
                  <to>
                    <xdr:col>1</xdr:col>
                    <xdr:colOff>213360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83820</xdr:colOff>
                    <xdr:row>37</xdr:row>
                    <xdr:rowOff>0</xdr:rowOff>
                  </from>
                  <to>
                    <xdr:col>1</xdr:col>
                    <xdr:colOff>213360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83820</xdr:colOff>
                    <xdr:row>38</xdr:row>
                    <xdr:rowOff>0</xdr:rowOff>
                  </from>
                  <to>
                    <xdr:col>1</xdr:col>
                    <xdr:colOff>213360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83820</xdr:colOff>
                    <xdr:row>38</xdr:row>
                    <xdr:rowOff>182880</xdr:rowOff>
                  </from>
                  <to>
                    <xdr:col>1</xdr:col>
                    <xdr:colOff>213360</xdr:colOff>
                    <xdr:row>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83820</xdr:colOff>
                    <xdr:row>40</xdr:row>
                    <xdr:rowOff>0</xdr:rowOff>
                  </from>
                  <to>
                    <xdr:col>1</xdr:col>
                    <xdr:colOff>213360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83820</xdr:colOff>
                    <xdr:row>41</xdr:row>
                    <xdr:rowOff>0</xdr:rowOff>
                  </from>
                  <to>
                    <xdr:col>1</xdr:col>
                    <xdr:colOff>213360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83820</xdr:colOff>
                    <xdr:row>42</xdr:row>
                    <xdr:rowOff>0</xdr:rowOff>
                  </from>
                  <to>
                    <xdr:col>1</xdr:col>
                    <xdr:colOff>213360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 IRRRL Cashout Worksheet</vt:lpstr>
      <vt:lpstr>'VA IRRRL Cashout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Raynes</dc:creator>
  <cp:lastModifiedBy>Tascha Bartek</cp:lastModifiedBy>
  <dcterms:created xsi:type="dcterms:W3CDTF">2024-02-14T18:23:14Z</dcterms:created>
  <dcterms:modified xsi:type="dcterms:W3CDTF">2024-02-14T19:57:13Z</dcterms:modified>
</cp:coreProperties>
</file>