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ryandoumani/Desktop/"/>
    </mc:Choice>
  </mc:AlternateContent>
  <xr:revisionPtr revIDLastSave="0" documentId="13_ncr:1_{E17E649D-827C-FE42-BD74-DD108D1AC72F}" xr6:coauthVersionLast="46" xr6:coauthVersionMax="46" xr10:uidLastSave="{00000000-0000-0000-0000-000000000000}"/>
  <workbookProtection workbookAlgorithmName="SHA-512" workbookHashValue="txwOaOoeYVpjrPsyJY3r1Jc1b2KV8Hx/J4Yv409Vlwm/L+kb/JxDbNNwradPZm+SXg5lIoZ7uZMyVKBlNoPNdg==" workbookSaltValue="SYJ6SIAZ4rP/swajo0Rj7Q==" workbookSpinCount="100000" lockStructure="1"/>
  <bookViews>
    <workbookView xWindow="2460" yWindow="820" windowWidth="32560" windowHeight="18480" xr2:uid="{65E5CBF9-63B6-45E9-91DE-163E55EA7C4B}"/>
  </bookViews>
  <sheets>
    <sheet name="No Ratio" sheetId="1" r:id="rId1"/>
    <sheet name="Assets &amp; Reserv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1" l="1"/>
  <c r="L13" i="1"/>
  <c r="J14" i="1" s="1"/>
  <c r="K14" i="1" s="1"/>
  <c r="J7" i="1"/>
  <c r="J5" i="1"/>
  <c r="J4" i="1"/>
  <c r="G36" i="2"/>
  <c r="C35" i="2"/>
  <c r="E36" i="2" s="1"/>
  <c r="G22" i="2"/>
  <c r="G21" i="2"/>
  <c r="G20" i="2"/>
  <c r="G19" i="2"/>
  <c r="G18" i="2"/>
  <c r="G17" i="2"/>
  <c r="G16" i="2"/>
  <c r="G15" i="2"/>
  <c r="G14" i="2"/>
  <c r="G13" i="2"/>
  <c r="G12" i="2"/>
  <c r="G11" i="2"/>
  <c r="G10" i="2"/>
  <c r="G9" i="2"/>
  <c r="G8" i="2"/>
  <c r="G7" i="2"/>
  <c r="G6" i="2"/>
  <c r="G5" i="2"/>
  <c r="F37" i="2" l="1"/>
  <c r="G29" i="2" s="1"/>
  <c r="G30" i="2" s="1"/>
</calcChain>
</file>

<file path=xl/sharedStrings.xml><?xml version="1.0" encoding="utf-8"?>
<sst xmlns="http://schemas.openxmlformats.org/spreadsheetml/2006/main" count="95" uniqueCount="68">
  <si>
    <t>Yes</t>
  </si>
  <si>
    <t>No</t>
  </si>
  <si>
    <t>Please complete white fields</t>
  </si>
  <si>
    <t>Loan Amount</t>
  </si>
  <si>
    <t>Term</t>
  </si>
  <si>
    <t>The information provided by this calculator is for illustrative purposes only, and accuracy is not guaranteed. All income information are projections only and provided for comparison purposes only. This calculator does not have the ability to pre-qualify submissions for any loan program. No results provided constitute a credit decision or an offer for the extension of credit. Actual determination of income requires independent verification. Qualification for loan programs requires specific borrower and property information, &amp; other information which is not gathered by this calculator.</t>
  </si>
  <si>
    <t>Assets</t>
  </si>
  <si>
    <t>Can be used for reserves</t>
  </si>
  <si>
    <t>Percentage Allowed</t>
  </si>
  <si>
    <t>Balance after DP &amp; CC</t>
  </si>
  <si>
    <t>Usable Amount for Reserves</t>
  </si>
  <si>
    <t>Annuities (Cash Surrender Value)</t>
  </si>
  <si>
    <t>Borrowed Funds Secured by an Asset</t>
  </si>
  <si>
    <t>Business Assets (Borrowers &amp; of Ownership)</t>
  </si>
  <si>
    <t>Cash-Out Proceeds</t>
  </si>
  <si>
    <t>Checking/Savings Account</t>
  </si>
  <si>
    <t>Custodial Accounts for Children or Others</t>
  </si>
  <si>
    <t>Depository Accounts</t>
  </si>
  <si>
    <t>Foreign Assets</t>
  </si>
  <si>
    <t>Life Insurance (Cash Value)</t>
  </si>
  <si>
    <t>Net Proceeds from sale of Real Estate</t>
  </si>
  <si>
    <t>Proceeds from the Pending Sale of Real Estate</t>
  </si>
  <si>
    <t>Repayment of a loan</t>
  </si>
  <si>
    <t>Retirement Accounts (Age - &gt; 59.5)</t>
  </si>
  <si>
    <t>Retirement Accounts (Age - &lt; 59.5)</t>
  </si>
  <si>
    <t>Sale of Personal Assets</t>
  </si>
  <si>
    <t>Stock Options - If Exercisable</t>
  </si>
  <si>
    <t>Stocks, Bonds, &amp; Mutual Funds</t>
  </si>
  <si>
    <t>Trust Accounts</t>
  </si>
  <si>
    <t>Earnest Money/Cash Deposit on Sales Contract</t>
  </si>
  <si>
    <t>Gift Funds</t>
  </si>
  <si>
    <t>Gift of Equity</t>
  </si>
  <si>
    <t>Interested Party Contributions</t>
  </si>
  <si>
    <t>Non-Borrowing Titleholders</t>
  </si>
  <si>
    <t>Total Available Funds for Reserves</t>
  </si>
  <si>
    <t>Total Required Reserves</t>
  </si>
  <si>
    <t>Are Total Required &gt; Total Available Funds for Reserves</t>
  </si>
  <si>
    <t>Loan Details</t>
  </si>
  <si>
    <t>Rate</t>
  </si>
  <si>
    <t>P&amp;I Payment</t>
  </si>
  <si>
    <t>Taxes</t>
  </si>
  <si>
    <t>HOI</t>
  </si>
  <si>
    <t>HOA</t>
  </si>
  <si>
    <t xml:space="preserve">Total PITIA  </t>
  </si>
  <si>
    <t># of Reserves</t>
  </si>
  <si>
    <t>NOTES</t>
  </si>
  <si>
    <t>DISCLAIMER</t>
  </si>
  <si>
    <t xml:space="preserve">    Alt-Prime No Ratio Asset Wrkst</t>
  </si>
  <si>
    <t xml:space="preserve">    Alt-Prime No Ratio Reserve WRKST</t>
  </si>
  <si>
    <t>Transaction</t>
  </si>
  <si>
    <t>Cash Out</t>
  </si>
  <si>
    <t>Loan Number</t>
  </si>
  <si>
    <t>Borrower LN</t>
  </si>
  <si>
    <t>Underwriter</t>
  </si>
  <si>
    <t>#</t>
  </si>
  <si>
    <t>Question</t>
  </si>
  <si>
    <t>Yes/No</t>
  </si>
  <si>
    <t>Evaluation</t>
  </si>
  <si>
    <t>Is the borrower(s) a First Time Home Buyer?</t>
  </si>
  <si>
    <t>Does the Lease, Appraisal Comments, or Rent Schedule 1007 indicate any type of Short Term Rental activity?</t>
  </si>
  <si>
    <t>Is Vacancy due to Short Term Rental or Borrower temporarily occupies?</t>
  </si>
  <si>
    <t>What does the cash out letter from borrower indicate for use of proceeds?</t>
  </si>
  <si>
    <t>Payoff Amount</t>
  </si>
  <si>
    <t>Cash in Hand</t>
  </si>
  <si>
    <t>What is the total amount of personal debts being paid off?</t>
  </si>
  <si>
    <t xml:space="preserve">NOTE: If the amount of proceeds (Loan Amount – Subject Lien Payoff = Proceeds) used for Business Purpose use is greater than the amounts considered Personal Use the loan can be approved as Business Purpose. </t>
  </si>
  <si>
    <t xml:space="preserve">Notes/Comments: </t>
  </si>
  <si>
    <t>ALT-PRIME NO RATIO BUSINESS PURPOSE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</si>
</sst>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b/>
      <sz val="18"/>
      <color theme="1"/>
      <name val="Calibri"/>
      <family val="2"/>
      <scheme val="minor"/>
    </font>
    <font>
      <b/>
      <sz val="12"/>
      <color theme="0"/>
      <name val="Calibri"/>
      <family val="2"/>
      <scheme val="minor"/>
    </font>
    <font>
      <b/>
      <sz val="12"/>
      <color theme="1"/>
      <name val="Calibri"/>
      <family val="2"/>
      <scheme val="minor"/>
    </font>
    <font>
      <b/>
      <sz val="19"/>
      <color theme="0"/>
      <name val="Calibri"/>
      <family val="2"/>
      <scheme val="minor"/>
    </font>
    <font>
      <sz val="12"/>
      <color theme="1"/>
      <name val="Calibri"/>
      <family val="2"/>
      <scheme val="minor"/>
    </font>
    <font>
      <sz val="10.5"/>
      <color theme="1"/>
      <name val="Calibri"/>
      <family val="2"/>
      <scheme val="minor"/>
    </font>
    <font>
      <b/>
      <sz val="24"/>
      <color theme="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5F3D7"/>
        <bgColor indexed="64"/>
      </patternFill>
    </fill>
    <fill>
      <patternFill patternType="solid">
        <fgColor rgb="FFF45A1E"/>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26">
    <xf numFmtId="0" fontId="0" fillId="0" borderId="0" xfId="0"/>
    <xf numFmtId="9" fontId="3" fillId="3" borderId="25" xfId="0" applyNumberFormat="1" applyFont="1" applyFill="1" applyBorder="1" applyAlignment="1" applyProtection="1">
      <alignment horizontal="center" vertical="center"/>
      <protection hidden="1"/>
    </xf>
    <xf numFmtId="6" fontId="3" fillId="0" borderId="25" xfId="0" applyNumberFormat="1" applyFont="1" applyBorder="1" applyAlignment="1">
      <alignment horizontal="center" vertical="center"/>
    </xf>
    <xf numFmtId="6" fontId="3" fillId="3" borderId="26" xfId="0" applyNumberFormat="1"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9" fontId="3" fillId="3" borderId="8" xfId="0" applyNumberFormat="1" applyFont="1" applyFill="1" applyBorder="1" applyAlignment="1" applyProtection="1">
      <alignment horizontal="center" vertical="center"/>
      <protection hidden="1"/>
    </xf>
    <xf numFmtId="6" fontId="3" fillId="0" borderId="8" xfId="0" applyNumberFormat="1" applyFont="1" applyBorder="1" applyAlignment="1">
      <alignment horizontal="center" vertical="center"/>
    </xf>
    <xf numFmtId="6" fontId="3" fillId="3" borderId="9" xfId="0" applyNumberFormat="1" applyFont="1" applyFill="1" applyBorder="1" applyAlignment="1" applyProtection="1">
      <alignment horizontal="center" vertical="center"/>
      <protection hidden="1"/>
    </xf>
    <xf numFmtId="9" fontId="3" fillId="0" borderId="8" xfId="0" applyNumberFormat="1" applyFont="1" applyBorder="1" applyAlignment="1">
      <alignment horizontal="center" vertical="center"/>
    </xf>
    <xf numFmtId="0" fontId="3" fillId="3" borderId="9" xfId="0" applyFont="1" applyFill="1" applyBorder="1" applyAlignment="1" applyProtection="1">
      <alignment horizontal="center" vertical="center"/>
      <protection hidden="1"/>
    </xf>
    <xf numFmtId="6" fontId="0" fillId="0" borderId="9" xfId="0" applyNumberFormat="1" applyBorder="1" applyAlignment="1" applyProtection="1">
      <alignment vertical="center"/>
      <protection hidden="1"/>
    </xf>
    <xf numFmtId="0" fontId="2" fillId="0" borderId="0" xfId="0" applyFont="1" applyProtection="1">
      <protection hidden="1"/>
    </xf>
    <xf numFmtId="6" fontId="9" fillId="0" borderId="8" xfId="0" applyNumberFormat="1" applyFont="1" applyBorder="1" applyAlignment="1" applyProtection="1">
      <alignment horizontal="center" vertical="center"/>
      <protection hidden="1"/>
    </xf>
    <xf numFmtId="164" fontId="9" fillId="0" borderId="8" xfId="0" applyNumberFormat="1"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8" fontId="9" fillId="3" borderId="8" xfId="0" applyNumberFormat="1" applyFont="1" applyFill="1" applyBorder="1" applyAlignment="1" applyProtection="1">
      <alignment horizontal="center" vertical="center"/>
      <protection hidden="1"/>
    </xf>
    <xf numFmtId="6" fontId="0" fillId="0" borderId="9" xfId="0" applyNumberFormat="1" applyBorder="1" applyAlignment="1" applyProtection="1">
      <alignment horizontal="center" vertical="center"/>
      <protection hidden="1"/>
    </xf>
    <xf numFmtId="0" fontId="0" fillId="0" borderId="30" xfId="0" applyBorder="1" applyAlignment="1" applyProtection="1">
      <alignment horizontal="center" vertical="center"/>
      <protection hidden="1"/>
    </xf>
    <xf numFmtId="8" fontId="0" fillId="4" borderId="8" xfId="0" applyNumberFormat="1" applyFill="1" applyBorder="1" applyAlignment="1">
      <alignment horizontal="center" vertical="center" wrapText="1"/>
    </xf>
    <xf numFmtId="0" fontId="11" fillId="7" borderId="1" xfId="0" applyFont="1" applyFill="1" applyBorder="1" applyAlignment="1">
      <alignment wrapText="1"/>
    </xf>
    <xf numFmtId="0" fontId="11" fillId="7" borderId="2" xfId="0" applyFont="1" applyFill="1" applyBorder="1" applyAlignment="1">
      <alignment wrapText="1"/>
    </xf>
    <xf numFmtId="0" fontId="11" fillId="7" borderId="3" xfId="0" applyFont="1" applyFill="1" applyBorder="1" applyAlignment="1">
      <alignment wrapText="1"/>
    </xf>
    <xf numFmtId="0" fontId="2" fillId="2" borderId="8" xfId="0" applyFont="1" applyFill="1" applyBorder="1"/>
    <xf numFmtId="0" fontId="2" fillId="7" borderId="8" xfId="0" applyFont="1" applyFill="1" applyBorder="1" applyAlignment="1">
      <alignment horizontal="center" vertical="center"/>
    </xf>
    <xf numFmtId="0" fontId="0" fillId="0" borderId="8" xfId="0" applyBorder="1" applyAlignment="1">
      <alignment horizontal="center" vertical="center"/>
    </xf>
    <xf numFmtId="8" fontId="0" fillId="5" borderId="8" xfId="0" applyNumberFormat="1" applyFill="1" applyBorder="1" applyAlignment="1">
      <alignment horizontal="center" vertical="center"/>
    </xf>
    <xf numFmtId="0" fontId="2" fillId="7" borderId="7" xfId="0" applyFont="1" applyFill="1" applyBorder="1" applyAlignment="1">
      <alignment horizontal="center"/>
    </xf>
    <xf numFmtId="0" fontId="2" fillId="7" borderId="7" xfId="0" applyFont="1" applyFill="1" applyBorder="1" applyAlignment="1">
      <alignment horizontal="center" vertical="center"/>
    </xf>
    <xf numFmtId="0" fontId="7" fillId="3" borderId="7"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3" fillId="3" borderId="16" xfId="0" applyFont="1" applyFill="1" applyBorder="1" applyAlignment="1" applyProtection="1">
      <alignment horizontal="left" vertical="center"/>
      <protection hidden="1"/>
    </xf>
    <xf numFmtId="0" fontId="3" fillId="3" borderId="17" xfId="0" applyFont="1" applyFill="1" applyBorder="1" applyAlignment="1" applyProtection="1">
      <alignment horizontal="left" vertical="center"/>
      <protection hidden="1"/>
    </xf>
    <xf numFmtId="0" fontId="3" fillId="3" borderId="25" xfId="0" applyFont="1" applyFill="1" applyBorder="1" applyAlignment="1" applyProtection="1">
      <alignment horizontal="center" vertical="center"/>
      <protection hidden="1"/>
    </xf>
    <xf numFmtId="8" fontId="0" fillId="6" borderId="9" xfId="0" applyNumberFormat="1" applyFill="1" applyBorder="1" applyAlignment="1" applyProtection="1">
      <alignment horizontal="center" vertical="center"/>
      <protection hidden="1"/>
    </xf>
    <xf numFmtId="0" fontId="0" fillId="4" borderId="7" xfId="0" applyFill="1" applyBorder="1" applyAlignment="1">
      <alignment horizontal="left" wrapText="1"/>
    </xf>
    <xf numFmtId="0" fontId="0" fillId="4" borderId="8" xfId="0" applyFill="1" applyBorder="1" applyAlignment="1">
      <alignment horizontal="left" wrapText="1"/>
    </xf>
    <xf numFmtId="0" fontId="0" fillId="4" borderId="9" xfId="0" applyFill="1" applyBorder="1" applyAlignment="1">
      <alignment horizontal="left"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1" fillId="7" borderId="2" xfId="0" applyFont="1" applyFill="1" applyBorder="1" applyAlignment="1">
      <alignment horizontal="center" wrapText="1"/>
    </xf>
    <xf numFmtId="0" fontId="0" fillId="4" borderId="8" xfId="0" applyFill="1" applyBorder="1" applyAlignment="1">
      <alignment horizontal="left" vertical="center" wrapText="1"/>
    </xf>
    <xf numFmtId="0" fontId="0" fillId="4" borderId="8" xfId="0" applyFill="1"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4" borderId="8" xfId="0" applyFill="1" applyBorder="1" applyAlignment="1">
      <alignment horizontal="center" vertical="center" wrapText="1"/>
    </xf>
    <xf numFmtId="6" fontId="0" fillId="5" borderId="8" xfId="0" applyNumberFormat="1" applyFill="1" applyBorder="1" applyAlignment="1">
      <alignment horizontal="center" vertical="center" wrapText="1"/>
    </xf>
    <xf numFmtId="0" fontId="0" fillId="4" borderId="9" xfId="0" applyFill="1" applyBorder="1" applyAlignment="1">
      <alignment horizontal="center" vertical="center" wrapText="1"/>
    </xf>
    <xf numFmtId="0" fontId="2" fillId="7" borderId="8" xfId="0" applyFont="1" applyFill="1" applyBorder="1" applyAlignment="1">
      <alignment horizontal="center"/>
    </xf>
    <xf numFmtId="0" fontId="2" fillId="7" borderId="9" xfId="0" applyFont="1"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2" fillId="7" borderId="7" xfId="0" applyFont="1" applyFill="1" applyBorder="1" applyAlignment="1">
      <alignment horizontal="center" vertical="center"/>
    </xf>
    <xf numFmtId="0" fontId="0" fillId="0" borderId="8" xfId="0" applyBorder="1" applyAlignment="1">
      <alignment horizontal="center" vertical="center"/>
    </xf>
    <xf numFmtId="0" fontId="0" fillId="4" borderId="9" xfId="0" applyFill="1" applyBorder="1" applyAlignment="1">
      <alignment horizontal="left"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0" fillId="4" borderId="8"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6" fontId="0" fillId="0" borderId="8" xfId="0" applyNumberFormat="1" applyBorder="1" applyAlignment="1">
      <alignment horizontal="center" vertical="center"/>
    </xf>
    <xf numFmtId="9" fontId="0" fillId="0" borderId="8" xfId="1" applyFont="1" applyBorder="1" applyAlignment="1">
      <alignment horizontal="center" vertical="center" wrapText="1"/>
    </xf>
    <xf numFmtId="0" fontId="10" fillId="4" borderId="7" xfId="0" applyFont="1" applyFill="1" applyBorder="1" applyAlignment="1" applyProtection="1">
      <alignment horizontal="left" wrapText="1"/>
      <protection hidden="1"/>
    </xf>
    <xf numFmtId="0" fontId="10" fillId="4" borderId="8" xfId="0" applyFont="1" applyFill="1" applyBorder="1" applyAlignment="1" applyProtection="1">
      <alignment horizontal="left" wrapText="1"/>
      <protection hidden="1"/>
    </xf>
    <xf numFmtId="0" fontId="10" fillId="4" borderId="9" xfId="0" applyFont="1" applyFill="1" applyBorder="1" applyAlignment="1" applyProtection="1">
      <alignment horizontal="left" wrapText="1"/>
      <protection hidden="1"/>
    </xf>
    <xf numFmtId="0" fontId="10" fillId="4" borderId="19" xfId="0" applyFont="1" applyFill="1" applyBorder="1" applyAlignment="1" applyProtection="1">
      <alignment horizontal="left" wrapText="1"/>
      <protection hidden="1"/>
    </xf>
    <xf numFmtId="0" fontId="10" fillId="4" borderId="20" xfId="0" applyFont="1" applyFill="1" applyBorder="1" applyAlignment="1" applyProtection="1">
      <alignment horizontal="left" wrapText="1"/>
      <protection hidden="1"/>
    </xf>
    <xf numFmtId="0" fontId="10" fillId="4" borderId="21" xfId="0" applyFont="1" applyFill="1" applyBorder="1" applyAlignment="1" applyProtection="1">
      <alignment horizontal="left" wrapText="1"/>
      <protection hidden="1"/>
    </xf>
    <xf numFmtId="0" fontId="4" fillId="7" borderId="4" xfId="0" applyFont="1" applyFill="1" applyBorder="1" applyAlignment="1" applyProtection="1">
      <alignment horizontal="center" vertical="center"/>
      <protection hidden="1"/>
    </xf>
    <xf numFmtId="0" fontId="4" fillId="7" borderId="5" xfId="0" applyFont="1" applyFill="1" applyBorder="1" applyAlignment="1" applyProtection="1">
      <alignment horizontal="center" vertical="center"/>
      <protection hidden="1"/>
    </xf>
    <xf numFmtId="0" fontId="4" fillId="7" borderId="6" xfId="0" applyFont="1" applyFill="1" applyBorder="1" applyAlignment="1" applyProtection="1">
      <alignment horizontal="center" vertical="center"/>
      <protection hidden="1"/>
    </xf>
    <xf numFmtId="0" fontId="8" fillId="7" borderId="1" xfId="0" applyFont="1" applyFill="1" applyBorder="1" applyAlignment="1" applyProtection="1">
      <alignment horizontal="center" vertical="center"/>
      <protection hidden="1"/>
    </xf>
    <xf numFmtId="0" fontId="8" fillId="7" borderId="2" xfId="0" applyFont="1" applyFill="1" applyBorder="1" applyAlignment="1" applyProtection="1">
      <alignment horizontal="center" vertical="center"/>
      <protection hidden="1"/>
    </xf>
    <xf numFmtId="0" fontId="8" fillId="7" borderId="3"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12" xfId="0" applyFont="1" applyFill="1" applyBorder="1" applyAlignment="1" applyProtection="1">
      <alignment horizontal="center"/>
      <protection hidden="1"/>
    </xf>
    <xf numFmtId="0" fontId="7" fillId="6" borderId="7" xfId="0" applyFont="1" applyFill="1" applyBorder="1" applyAlignment="1" applyProtection="1">
      <alignment horizontal="center" vertical="center"/>
      <protection hidden="1"/>
    </xf>
    <xf numFmtId="0" fontId="7" fillId="6" borderId="8" xfId="0" applyFont="1" applyFill="1" applyBorder="1" applyAlignment="1" applyProtection="1">
      <alignment horizontal="center" vertical="center"/>
      <protection hidden="1"/>
    </xf>
    <xf numFmtId="8" fontId="7" fillId="6" borderId="18" xfId="0" applyNumberFormat="1"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6" fillId="2" borderId="31" xfId="0" applyFont="1" applyFill="1" applyBorder="1" applyAlignment="1" applyProtection="1">
      <alignment horizontal="left"/>
      <protection hidden="1"/>
    </xf>
    <xf numFmtId="0" fontId="6" fillId="2" borderId="32" xfId="0" applyFont="1" applyFill="1" applyBorder="1" applyAlignment="1" applyProtection="1">
      <alignment horizontal="left"/>
      <protection hidden="1"/>
    </xf>
    <xf numFmtId="0" fontId="6" fillId="2" borderId="33" xfId="0" applyFont="1" applyFill="1" applyBorder="1" applyAlignment="1" applyProtection="1">
      <alignment horizontal="left"/>
      <protection hidden="1"/>
    </xf>
    <xf numFmtId="0" fontId="0" fillId="0" borderId="24" xfId="0" applyBorder="1" applyAlignment="1" applyProtection="1">
      <alignment horizontal="left"/>
      <protection hidden="1"/>
    </xf>
    <xf numFmtId="0" fontId="0" fillId="0" borderId="25" xfId="0" applyBorder="1" applyAlignment="1" applyProtection="1">
      <alignment horizontal="left"/>
      <protection hidden="1"/>
    </xf>
    <xf numFmtId="0" fontId="0" fillId="0" borderId="26" xfId="0" applyBorder="1" applyAlignment="1" applyProtection="1">
      <alignment horizontal="left"/>
      <protection hidden="1"/>
    </xf>
    <xf numFmtId="0" fontId="0" fillId="0" borderId="7" xfId="0" applyBorder="1" applyAlignment="1" applyProtection="1">
      <alignment horizontal="left"/>
      <protection hidden="1"/>
    </xf>
    <xf numFmtId="0" fontId="0" fillId="0" borderId="8" xfId="0" applyBorder="1" applyAlignment="1" applyProtection="1">
      <alignment horizontal="left"/>
      <protection hidden="1"/>
    </xf>
    <xf numFmtId="0" fontId="0" fillId="0" borderId="9" xfId="0" applyBorder="1" applyAlignment="1" applyProtection="1">
      <alignment horizontal="left"/>
      <protection hidden="1"/>
    </xf>
    <xf numFmtId="0" fontId="0" fillId="0" borderId="29" xfId="0" applyBorder="1" applyAlignment="1" applyProtection="1">
      <alignment horizontal="left"/>
      <protection hidden="1"/>
    </xf>
    <xf numFmtId="0" fontId="0" fillId="0" borderId="27" xfId="0" applyBorder="1" applyAlignment="1" applyProtection="1">
      <alignment horizontal="left"/>
      <protection hidden="1"/>
    </xf>
    <xf numFmtId="0" fontId="0" fillId="0" borderId="30" xfId="0" applyBorder="1" applyAlignment="1" applyProtection="1">
      <alignment horizontal="left"/>
      <protection hidden="1"/>
    </xf>
    <xf numFmtId="0" fontId="6" fillId="2" borderId="4" xfId="0" applyFont="1" applyFill="1" applyBorder="1" applyAlignment="1" applyProtection="1">
      <alignment horizontal="left"/>
      <protection hidden="1"/>
    </xf>
    <xf numFmtId="0" fontId="6" fillId="2" borderId="5" xfId="0" applyFont="1" applyFill="1" applyBorder="1" applyAlignment="1" applyProtection="1">
      <alignment horizontal="left"/>
      <protection hidden="1"/>
    </xf>
    <xf numFmtId="0" fontId="6" fillId="2" borderId="6" xfId="0" applyFont="1" applyFill="1" applyBorder="1" applyAlignment="1" applyProtection="1">
      <alignment horizontal="left"/>
      <protection hidden="1"/>
    </xf>
    <xf numFmtId="0" fontId="7" fillId="3" borderId="7"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7" fillId="3" borderId="16"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7" fillId="3" borderId="17"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5" fillId="5" borderId="22" xfId="0" applyFont="1" applyFill="1" applyBorder="1" applyAlignment="1" applyProtection="1">
      <alignment horizontal="center" vertical="center"/>
      <protection hidden="1"/>
    </xf>
    <xf numFmtId="0" fontId="5" fillId="5" borderId="0" xfId="0" applyFont="1" applyFill="1" applyBorder="1" applyAlignment="1" applyProtection="1">
      <alignment horizontal="center" vertical="center"/>
      <protection hidden="1"/>
    </xf>
    <xf numFmtId="0" fontId="5" fillId="5" borderId="23" xfId="0" applyFont="1" applyFill="1" applyBorder="1" applyAlignment="1" applyProtection="1">
      <alignment horizontal="center" vertical="center"/>
      <protection hidden="1"/>
    </xf>
    <xf numFmtId="0" fontId="3" fillId="3" borderId="16" xfId="0" applyFont="1" applyFill="1" applyBorder="1" applyAlignment="1" applyProtection="1">
      <alignment horizontal="left" vertical="center"/>
      <protection hidden="1"/>
    </xf>
    <xf numFmtId="0" fontId="3" fillId="3" borderId="17" xfId="0" applyFont="1" applyFill="1" applyBorder="1" applyAlignment="1" applyProtection="1">
      <alignment horizontal="left" vertical="center"/>
      <protection hidden="1"/>
    </xf>
    <xf numFmtId="0" fontId="3" fillId="3" borderId="7" xfId="0" applyFont="1" applyFill="1" applyBorder="1" applyAlignment="1" applyProtection="1">
      <alignment horizontal="left" vertical="center"/>
      <protection hidden="1"/>
    </xf>
    <xf numFmtId="0" fontId="3" fillId="3" borderId="8" xfId="0" applyFont="1" applyFill="1" applyBorder="1" applyAlignment="1" applyProtection="1">
      <alignment horizontal="left" vertical="center"/>
      <protection hidden="1"/>
    </xf>
    <xf numFmtId="0" fontId="3" fillId="3" borderId="27" xfId="0" applyFont="1" applyFill="1" applyBorder="1" applyAlignment="1" applyProtection="1">
      <alignment horizontal="center" vertical="center"/>
      <protection hidden="1"/>
    </xf>
    <xf numFmtId="0" fontId="3" fillId="3" borderId="28" xfId="0" applyFont="1" applyFill="1" applyBorder="1" applyAlignment="1" applyProtection="1">
      <alignment horizontal="center" vertical="center"/>
      <protection hidden="1"/>
    </xf>
    <xf numFmtId="0" fontId="3" fillId="3" borderId="25" xfId="0" applyFont="1" applyFill="1" applyBorder="1" applyAlignment="1" applyProtection="1">
      <alignment horizontal="center" vertical="center"/>
      <protection hidden="1"/>
    </xf>
    <xf numFmtId="0" fontId="3" fillId="3" borderId="13" xfId="0" applyFont="1" applyFill="1" applyBorder="1" applyAlignment="1" applyProtection="1">
      <alignment horizontal="left" vertical="center"/>
      <protection hidden="1"/>
    </xf>
    <xf numFmtId="0" fontId="3" fillId="3" borderId="15" xfId="0" applyFont="1" applyFill="1" applyBorder="1" applyAlignment="1" applyProtection="1">
      <alignment horizontal="left" vertical="center"/>
      <protection hidden="1"/>
    </xf>
    <xf numFmtId="0" fontId="6" fillId="2" borderId="24" xfId="0" applyFont="1" applyFill="1" applyBorder="1" applyAlignment="1" applyProtection="1">
      <alignment horizontal="center" vertical="center"/>
      <protection hidden="1"/>
    </xf>
    <xf numFmtId="0" fontId="6" fillId="2" borderId="25"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25"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26"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cellXfs>
  <cellStyles count="2">
    <cellStyle name="Normal" xfId="0" builtinId="0"/>
    <cellStyle name="Percent" xfId="1" builtinId="5"/>
  </cellStyles>
  <dxfs count="10">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499984740745262"/>
      </font>
      <fill>
        <patternFill patternType="darkGrid">
          <fgColor theme="0" tint="-0.499984740745262"/>
          <bgColor theme="1" tint="4.9989318521683403E-2"/>
        </patternFill>
      </fill>
    </dxf>
    <dxf>
      <font>
        <color theme="2" tint="-0.499984740745262"/>
      </font>
      <fill>
        <patternFill patternType="darkGrid">
          <fgColor theme="2" tint="-0.749961851863155"/>
          <bgColor theme="0" tint="-0.499984740745262"/>
        </patternFill>
      </fill>
    </dxf>
  </dxfs>
  <tableStyles count="0" defaultTableStyle="TableStyleMedium2" defaultPivotStyle="PivotStyleLight16"/>
  <colors>
    <mruColors>
      <color rgb="FFF45A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5</xdr:col>
      <xdr:colOff>520700</xdr:colOff>
      <xdr:row>0</xdr:row>
      <xdr:rowOff>602730</xdr:rowOff>
    </xdr:to>
    <xdr:pic>
      <xdr:nvPicPr>
        <xdr:cNvPr id="2" name="Picture 1">
          <a:extLst>
            <a:ext uri="{FF2B5EF4-FFF2-40B4-BE49-F238E27FC236}">
              <a16:creationId xmlns:a16="http://schemas.microsoft.com/office/drawing/2014/main" id="{83CDE9D6-9682-5C4E-9261-695AFBC4C323}"/>
            </a:ext>
          </a:extLst>
        </xdr:cNvPr>
        <xdr:cNvPicPr>
          <a:picLocks noChangeAspect="1"/>
        </xdr:cNvPicPr>
      </xdr:nvPicPr>
      <xdr:blipFill rotWithShape="1">
        <a:blip xmlns:r="http://schemas.openxmlformats.org/officeDocument/2006/relationships" r:embed="rId1"/>
        <a:srcRect t="36264" b="34066"/>
        <a:stretch/>
      </xdr:blipFill>
      <xdr:spPr>
        <a:xfrm>
          <a:off x="177800" y="0"/>
          <a:ext cx="2628900" cy="602730"/>
        </a:xfrm>
        <a:prstGeom prst="rect">
          <a:avLst/>
        </a:prstGeom>
      </xdr:spPr>
    </xdr:pic>
    <xdr:clientData/>
  </xdr:twoCellAnchor>
  <xdr:twoCellAnchor editAs="oneCell">
    <xdr:from>
      <xdr:col>13</xdr:col>
      <xdr:colOff>508000</xdr:colOff>
      <xdr:row>0</xdr:row>
      <xdr:rowOff>50800</xdr:rowOff>
    </xdr:from>
    <xdr:to>
      <xdr:col>14</xdr:col>
      <xdr:colOff>431800</xdr:colOff>
      <xdr:row>0</xdr:row>
      <xdr:rowOff>647700</xdr:rowOff>
    </xdr:to>
    <xdr:pic>
      <xdr:nvPicPr>
        <xdr:cNvPr id="3" name="Picture 2">
          <a:extLst>
            <a:ext uri="{FF2B5EF4-FFF2-40B4-BE49-F238E27FC236}">
              <a16:creationId xmlns:a16="http://schemas.microsoft.com/office/drawing/2014/main" id="{52FC784B-CA8F-8545-8729-4F52166BFE76}"/>
            </a:ext>
          </a:extLst>
        </xdr:cNvPr>
        <xdr:cNvPicPr>
          <a:picLocks noChangeAspect="1"/>
        </xdr:cNvPicPr>
      </xdr:nvPicPr>
      <xdr:blipFill>
        <a:blip xmlns:r="http://schemas.openxmlformats.org/officeDocument/2006/relationships" r:embed="rId2"/>
        <a:stretch>
          <a:fillRect/>
        </a:stretch>
      </xdr:blipFill>
      <xdr:spPr>
        <a:xfrm>
          <a:off x="9207500" y="50800"/>
          <a:ext cx="596900"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751633</xdr:colOff>
      <xdr:row>0</xdr:row>
      <xdr:rowOff>38877</xdr:rowOff>
    </xdr:from>
    <xdr:to>
      <xdr:col>6</xdr:col>
      <xdr:colOff>142551</xdr:colOff>
      <xdr:row>0</xdr:row>
      <xdr:rowOff>453571</xdr:rowOff>
    </xdr:to>
    <xdr:pic>
      <xdr:nvPicPr>
        <xdr:cNvPr id="6" name="Picture 5">
          <a:extLst>
            <a:ext uri="{FF2B5EF4-FFF2-40B4-BE49-F238E27FC236}">
              <a16:creationId xmlns:a16="http://schemas.microsoft.com/office/drawing/2014/main" id="{5AB80776-5A41-F844-A6FE-64A761C35CC2}"/>
            </a:ext>
          </a:extLst>
        </xdr:cNvPr>
        <xdr:cNvPicPr>
          <a:picLocks noChangeAspect="1"/>
        </xdr:cNvPicPr>
      </xdr:nvPicPr>
      <xdr:blipFill>
        <a:blip xmlns:r="http://schemas.openxmlformats.org/officeDocument/2006/relationships" r:embed="rId1"/>
        <a:stretch>
          <a:fillRect/>
        </a:stretch>
      </xdr:blipFill>
      <xdr:spPr>
        <a:xfrm>
          <a:off x="6064898" y="38877"/>
          <a:ext cx="414694" cy="414694"/>
        </a:xfrm>
        <a:prstGeom prst="rect">
          <a:avLst/>
        </a:prstGeom>
      </xdr:spPr>
    </xdr:pic>
    <xdr:clientData/>
  </xdr:twoCellAnchor>
  <xdr:twoCellAnchor editAs="oneCell">
    <xdr:from>
      <xdr:col>5</xdr:col>
      <xdr:colOff>774441</xdr:colOff>
      <xdr:row>30</xdr:row>
      <xdr:rowOff>22808</xdr:rowOff>
    </xdr:from>
    <xdr:to>
      <xdr:col>6</xdr:col>
      <xdr:colOff>129592</xdr:colOff>
      <xdr:row>30</xdr:row>
      <xdr:rowOff>401735</xdr:rowOff>
    </xdr:to>
    <xdr:pic>
      <xdr:nvPicPr>
        <xdr:cNvPr id="8" name="Picture 7">
          <a:extLst>
            <a:ext uri="{FF2B5EF4-FFF2-40B4-BE49-F238E27FC236}">
              <a16:creationId xmlns:a16="http://schemas.microsoft.com/office/drawing/2014/main" id="{8F54D036-4F70-544E-8CB8-C19F779EB5F8}"/>
            </a:ext>
          </a:extLst>
        </xdr:cNvPr>
        <xdr:cNvPicPr>
          <a:picLocks noChangeAspect="1"/>
        </xdr:cNvPicPr>
      </xdr:nvPicPr>
      <xdr:blipFill>
        <a:blip xmlns:r="http://schemas.openxmlformats.org/officeDocument/2006/relationships" r:embed="rId1"/>
        <a:stretch>
          <a:fillRect/>
        </a:stretch>
      </xdr:blipFill>
      <xdr:spPr>
        <a:xfrm>
          <a:off x="6087706" y="6320971"/>
          <a:ext cx="378927" cy="378927"/>
        </a:xfrm>
        <a:prstGeom prst="rect">
          <a:avLst/>
        </a:prstGeom>
      </xdr:spPr>
    </xdr:pic>
    <xdr:clientData/>
  </xdr:twoCellAnchor>
  <xdr:twoCellAnchor editAs="oneCell">
    <xdr:from>
      <xdr:col>0</xdr:col>
      <xdr:colOff>51836</xdr:colOff>
      <xdr:row>0</xdr:row>
      <xdr:rowOff>0</xdr:rowOff>
    </xdr:from>
    <xdr:to>
      <xdr:col>2</xdr:col>
      <xdr:colOff>518366</xdr:colOff>
      <xdr:row>0</xdr:row>
      <xdr:rowOff>487271</xdr:rowOff>
    </xdr:to>
    <xdr:pic>
      <xdr:nvPicPr>
        <xdr:cNvPr id="9" name="Picture 8">
          <a:extLst>
            <a:ext uri="{FF2B5EF4-FFF2-40B4-BE49-F238E27FC236}">
              <a16:creationId xmlns:a16="http://schemas.microsoft.com/office/drawing/2014/main" id="{4CC88650-1D2D-6D4D-8F99-810E21A1CBBA}"/>
            </a:ext>
          </a:extLst>
        </xdr:cNvPr>
        <xdr:cNvPicPr>
          <a:picLocks noChangeAspect="1"/>
        </xdr:cNvPicPr>
      </xdr:nvPicPr>
      <xdr:blipFill rotWithShape="1">
        <a:blip xmlns:r="http://schemas.openxmlformats.org/officeDocument/2006/relationships" r:embed="rId2"/>
        <a:srcRect t="36264" b="34066"/>
        <a:stretch/>
      </xdr:blipFill>
      <xdr:spPr>
        <a:xfrm>
          <a:off x="51836" y="0"/>
          <a:ext cx="2125306" cy="487271"/>
        </a:xfrm>
        <a:prstGeom prst="rect">
          <a:avLst/>
        </a:prstGeom>
      </xdr:spPr>
    </xdr:pic>
    <xdr:clientData/>
  </xdr:twoCellAnchor>
  <xdr:twoCellAnchor editAs="oneCell">
    <xdr:from>
      <xdr:col>0</xdr:col>
      <xdr:colOff>48726</xdr:colOff>
      <xdr:row>29</xdr:row>
      <xdr:rowOff>191277</xdr:rowOff>
    </xdr:from>
    <xdr:to>
      <xdr:col>2</xdr:col>
      <xdr:colOff>494887</xdr:colOff>
      <xdr:row>31</xdr:row>
      <xdr:rowOff>12959</xdr:rowOff>
    </xdr:to>
    <xdr:pic>
      <xdr:nvPicPr>
        <xdr:cNvPr id="10" name="Picture 9">
          <a:extLst>
            <a:ext uri="{FF2B5EF4-FFF2-40B4-BE49-F238E27FC236}">
              <a16:creationId xmlns:a16="http://schemas.microsoft.com/office/drawing/2014/main" id="{40DB745C-0BD3-1648-9056-81EA8236F5C1}"/>
            </a:ext>
          </a:extLst>
        </xdr:cNvPr>
        <xdr:cNvPicPr>
          <a:picLocks noChangeAspect="1"/>
        </xdr:cNvPicPr>
      </xdr:nvPicPr>
      <xdr:blipFill rotWithShape="1">
        <a:blip xmlns:r="http://schemas.openxmlformats.org/officeDocument/2006/relationships" r:embed="rId2"/>
        <a:srcRect t="36264" b="34066"/>
        <a:stretch/>
      </xdr:blipFill>
      <xdr:spPr>
        <a:xfrm>
          <a:off x="48726" y="6269134"/>
          <a:ext cx="2104937" cy="48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D2314-DA4E-4860-98C1-AA0F517F8EF3}">
  <sheetPr>
    <tabColor rgb="FFF45A1E"/>
  </sheetPr>
  <dimension ref="B1:O22"/>
  <sheetViews>
    <sheetView showGridLines="0" tabSelected="1" zoomScaleNormal="100" workbookViewId="0">
      <selection activeCell="Q18" sqref="Q18"/>
    </sheetView>
  </sheetViews>
  <sheetFormatPr baseColWidth="10" defaultColWidth="8.83203125" defaultRowHeight="15" x14ac:dyDescent="0.2"/>
  <cols>
    <col min="1" max="1" width="1.33203125" customWidth="1"/>
    <col min="5" max="5" width="2.1640625" customWidth="1"/>
    <col min="6" max="6" width="13.6640625" customWidth="1"/>
    <col min="7" max="7" width="9.83203125" customWidth="1"/>
    <col min="9" max="9" width="13.5" customWidth="1"/>
    <col min="12" max="12" width="11.83203125" customWidth="1"/>
  </cols>
  <sheetData>
    <row r="1" spans="2:15" ht="57.75" customHeight="1" x14ac:dyDescent="0.35">
      <c r="B1" s="19"/>
      <c r="C1" s="20"/>
      <c r="D1" s="20"/>
      <c r="E1" s="20"/>
      <c r="F1" s="20"/>
      <c r="G1" s="43" t="s">
        <v>67</v>
      </c>
      <c r="H1" s="43"/>
      <c r="I1" s="43"/>
      <c r="J1" s="43"/>
      <c r="K1" s="43"/>
      <c r="L1" s="43"/>
      <c r="M1" s="43"/>
      <c r="N1" s="20"/>
      <c r="O1" s="21"/>
    </row>
    <row r="2" spans="2:15" x14ac:dyDescent="0.2">
      <c r="B2" s="58" t="s">
        <v>49</v>
      </c>
      <c r="C2" s="59"/>
      <c r="D2" s="60" t="s">
        <v>50</v>
      </c>
      <c r="E2" s="60"/>
      <c r="F2" s="22" t="s">
        <v>51</v>
      </c>
      <c r="G2" s="61"/>
      <c r="H2" s="61"/>
      <c r="I2" s="22" t="s">
        <v>52</v>
      </c>
      <c r="J2" s="61"/>
      <c r="K2" s="61"/>
      <c r="L2" s="22" t="s">
        <v>53</v>
      </c>
      <c r="M2" s="61"/>
      <c r="N2" s="61"/>
      <c r="O2" s="62"/>
    </row>
    <row r="3" spans="2:15" x14ac:dyDescent="0.2">
      <c r="B3" s="26" t="s">
        <v>54</v>
      </c>
      <c r="C3" s="51" t="s">
        <v>55</v>
      </c>
      <c r="D3" s="51"/>
      <c r="E3" s="51"/>
      <c r="F3" s="51"/>
      <c r="G3" s="51"/>
      <c r="H3" s="51"/>
      <c r="I3" s="23" t="s">
        <v>56</v>
      </c>
      <c r="J3" s="51" t="s">
        <v>57</v>
      </c>
      <c r="K3" s="51"/>
      <c r="L3" s="51"/>
      <c r="M3" s="51"/>
      <c r="N3" s="51"/>
      <c r="O3" s="52"/>
    </row>
    <row r="4" spans="2:15" x14ac:dyDescent="0.2">
      <c r="B4" s="27">
        <v>1</v>
      </c>
      <c r="C4" s="53" t="s">
        <v>58</v>
      </c>
      <c r="D4" s="53"/>
      <c r="E4" s="53"/>
      <c r="F4" s="53"/>
      <c r="G4" s="53"/>
      <c r="H4" s="53"/>
      <c r="I4" s="24" t="s">
        <v>1</v>
      </c>
      <c r="J4" s="53" t="str">
        <f>IF(I4="Select One", "-----",IF(AND(I4="No"),"Proceed to next question","Refer to manager for Business Purpose Evaluation"))</f>
        <v>Proceed to next question</v>
      </c>
      <c r="K4" s="53"/>
      <c r="L4" s="53"/>
      <c r="M4" s="53"/>
      <c r="N4" s="53"/>
      <c r="O4" s="54"/>
    </row>
    <row r="5" spans="2:15" x14ac:dyDescent="0.2">
      <c r="B5" s="55">
        <v>2</v>
      </c>
      <c r="C5" s="35" t="s">
        <v>59</v>
      </c>
      <c r="D5" s="35"/>
      <c r="E5" s="35"/>
      <c r="F5" s="35"/>
      <c r="G5" s="35"/>
      <c r="H5" s="35"/>
      <c r="I5" s="56" t="s">
        <v>0</v>
      </c>
      <c r="J5" s="44" t="str">
        <f>IF(I5="Select One", "-----",IF(AND(I5="Yes"),"Borrower to provide LOE, Review with question #3 ***Ineligible for Premier DSCR","Proceed to approve Business Purpose Loan"))</f>
        <v>Borrower to provide LOE, Review with question #3 ***Ineligible for Premier DSCR</v>
      </c>
      <c r="K5" s="44"/>
      <c r="L5" s="44"/>
      <c r="M5" s="44"/>
      <c r="N5" s="44"/>
      <c r="O5" s="57"/>
    </row>
    <row r="6" spans="2:15" x14ac:dyDescent="0.2">
      <c r="B6" s="55"/>
      <c r="C6" s="35"/>
      <c r="D6" s="35"/>
      <c r="E6" s="35"/>
      <c r="F6" s="35"/>
      <c r="G6" s="35"/>
      <c r="H6" s="35"/>
      <c r="I6" s="56"/>
      <c r="J6" s="44"/>
      <c r="K6" s="44"/>
      <c r="L6" s="44"/>
      <c r="M6" s="44"/>
      <c r="N6" s="44"/>
      <c r="O6" s="57"/>
    </row>
    <row r="7" spans="2:15" x14ac:dyDescent="0.2">
      <c r="B7" s="55">
        <v>3</v>
      </c>
      <c r="C7" s="44" t="s">
        <v>60</v>
      </c>
      <c r="D7" s="44"/>
      <c r="E7" s="44"/>
      <c r="F7" s="44"/>
      <c r="G7" s="44"/>
      <c r="H7" s="44"/>
      <c r="I7" s="56" t="s">
        <v>0</v>
      </c>
      <c r="J7" s="44" t="str">
        <f>IF(I7="Select One", "-----",IF(AND(I7="Yes"),"Loan is not Business Purpose. Any occupancy by Borrower, or borrower’s family, greater than 14 days per year would not be considered Business Purpose. ","Proceed to next question"))</f>
        <v xml:space="preserve">Loan is not Business Purpose. Any occupancy by Borrower, or borrower’s family, greater than 14 days per year would not be considered Business Purpose. </v>
      </c>
      <c r="K7" s="44"/>
      <c r="L7" s="44"/>
      <c r="M7" s="44"/>
      <c r="N7" s="44"/>
      <c r="O7" s="57"/>
    </row>
    <row r="8" spans="2:15" x14ac:dyDescent="0.2">
      <c r="B8" s="55"/>
      <c r="C8" s="44"/>
      <c r="D8" s="44"/>
      <c r="E8" s="44"/>
      <c r="F8" s="44"/>
      <c r="G8" s="44"/>
      <c r="H8" s="44"/>
      <c r="I8" s="56"/>
      <c r="J8" s="44"/>
      <c r="K8" s="44"/>
      <c r="L8" s="44"/>
      <c r="M8" s="44"/>
      <c r="N8" s="44"/>
      <c r="O8" s="57"/>
    </row>
    <row r="9" spans="2:15" x14ac:dyDescent="0.2">
      <c r="B9" s="55"/>
      <c r="C9" s="44"/>
      <c r="D9" s="44"/>
      <c r="E9" s="44"/>
      <c r="F9" s="44"/>
      <c r="G9" s="44"/>
      <c r="H9" s="44"/>
      <c r="I9" s="56"/>
      <c r="J9" s="44"/>
      <c r="K9" s="44"/>
      <c r="L9" s="44"/>
      <c r="M9" s="44"/>
      <c r="N9" s="44"/>
      <c r="O9" s="57"/>
    </row>
    <row r="10" spans="2:15" x14ac:dyDescent="0.2">
      <c r="B10" s="55">
        <v>4</v>
      </c>
      <c r="C10" s="44" t="s">
        <v>61</v>
      </c>
      <c r="D10" s="44"/>
      <c r="E10" s="44"/>
      <c r="F10" s="44"/>
      <c r="G10" s="44"/>
      <c r="H10" s="44"/>
      <c r="I10" s="45"/>
      <c r="J10" s="46"/>
      <c r="K10" s="46"/>
      <c r="L10" s="46"/>
      <c r="M10" s="46"/>
      <c r="N10" s="46"/>
      <c r="O10" s="47"/>
    </row>
    <row r="11" spans="2:15" x14ac:dyDescent="0.2">
      <c r="B11" s="55"/>
      <c r="C11" s="44"/>
      <c r="D11" s="44"/>
      <c r="E11" s="44"/>
      <c r="F11" s="44"/>
      <c r="G11" s="44"/>
      <c r="H11" s="44"/>
      <c r="I11" s="45"/>
      <c r="J11" s="46"/>
      <c r="K11" s="46"/>
      <c r="L11" s="46"/>
      <c r="M11" s="46"/>
      <c r="N11" s="46"/>
      <c r="O11" s="47"/>
    </row>
    <row r="12" spans="2:15" x14ac:dyDescent="0.2">
      <c r="B12" s="55"/>
      <c r="C12" s="44"/>
      <c r="D12" s="44"/>
      <c r="E12" s="44"/>
      <c r="F12" s="44"/>
      <c r="G12" s="44"/>
      <c r="H12" s="44"/>
      <c r="I12" s="45"/>
      <c r="J12" s="46"/>
      <c r="K12" s="46"/>
      <c r="L12" s="46"/>
      <c r="M12" s="46"/>
      <c r="N12" s="46"/>
      <c r="O12" s="47"/>
    </row>
    <row r="13" spans="2:15" x14ac:dyDescent="0.2">
      <c r="B13" s="27">
        <v>5</v>
      </c>
      <c r="C13" s="48" t="s">
        <v>3</v>
      </c>
      <c r="D13" s="48"/>
      <c r="E13" s="49">
        <v>1000000</v>
      </c>
      <c r="F13" s="49"/>
      <c r="G13" s="48" t="s">
        <v>62</v>
      </c>
      <c r="H13" s="48"/>
      <c r="I13" s="25">
        <v>300000</v>
      </c>
      <c r="J13" s="48" t="s">
        <v>63</v>
      </c>
      <c r="K13" s="48"/>
      <c r="L13" s="18">
        <f>E13-I13</f>
        <v>700000</v>
      </c>
      <c r="M13" s="48" t="str">
        <f>IF(L13&gt;500000,"Max LTV 65%","Eligible")</f>
        <v>Max LTV 65%</v>
      </c>
      <c r="N13" s="48"/>
      <c r="O13" s="50"/>
    </row>
    <row r="14" spans="2:15" x14ac:dyDescent="0.2">
      <c r="B14" s="55">
        <v>6</v>
      </c>
      <c r="C14" s="44" t="s">
        <v>64</v>
      </c>
      <c r="D14" s="44"/>
      <c r="E14" s="44"/>
      <c r="F14" s="44"/>
      <c r="G14" s="44"/>
      <c r="H14" s="44"/>
      <c r="I14" s="63">
        <v>260000</v>
      </c>
      <c r="J14" s="64">
        <f>I14/L13</f>
        <v>0.37142857142857144</v>
      </c>
      <c r="K14" s="46" t="str">
        <f>IF(J14&gt;40%,"Ineligible, cannot exceed 40% of personal debts being paid off","Eligible")</f>
        <v>Eligible</v>
      </c>
      <c r="L14" s="46"/>
      <c r="M14" s="46"/>
      <c r="N14" s="46"/>
      <c r="O14" s="47"/>
    </row>
    <row r="15" spans="2:15" x14ac:dyDescent="0.2">
      <c r="B15" s="55"/>
      <c r="C15" s="44"/>
      <c r="D15" s="44"/>
      <c r="E15" s="44"/>
      <c r="F15" s="44"/>
      <c r="G15" s="44"/>
      <c r="H15" s="44"/>
      <c r="I15" s="63"/>
      <c r="J15" s="64"/>
      <c r="K15" s="46"/>
      <c r="L15" s="46"/>
      <c r="M15" s="46"/>
      <c r="N15" s="46"/>
      <c r="O15" s="47"/>
    </row>
    <row r="16" spans="2:15" x14ac:dyDescent="0.2">
      <c r="B16" s="34" t="s">
        <v>65</v>
      </c>
      <c r="C16" s="35"/>
      <c r="D16" s="35"/>
      <c r="E16" s="35"/>
      <c r="F16" s="35"/>
      <c r="G16" s="35"/>
      <c r="H16" s="35"/>
      <c r="I16" s="35"/>
      <c r="J16" s="35"/>
      <c r="K16" s="35"/>
      <c r="L16" s="35"/>
      <c r="M16" s="35"/>
      <c r="N16" s="35"/>
      <c r="O16" s="36"/>
    </row>
    <row r="17" spans="2:15" x14ac:dyDescent="0.2">
      <c r="B17" s="34"/>
      <c r="C17" s="35"/>
      <c r="D17" s="35"/>
      <c r="E17" s="35"/>
      <c r="F17" s="35"/>
      <c r="G17" s="35"/>
      <c r="H17" s="35"/>
      <c r="I17" s="35"/>
      <c r="J17" s="35"/>
      <c r="K17" s="35"/>
      <c r="L17" s="35"/>
      <c r="M17" s="35"/>
      <c r="N17" s="35"/>
      <c r="O17" s="36"/>
    </row>
    <row r="18" spans="2:15" x14ac:dyDescent="0.2">
      <c r="B18" s="37" t="s">
        <v>66</v>
      </c>
      <c r="C18" s="38"/>
      <c r="D18" s="38"/>
      <c r="E18" s="38"/>
      <c r="F18" s="38"/>
      <c r="G18" s="38"/>
      <c r="H18" s="38"/>
      <c r="I18" s="38"/>
      <c r="J18" s="38"/>
      <c r="K18" s="38"/>
      <c r="L18" s="38"/>
      <c r="M18" s="38"/>
      <c r="N18" s="38"/>
      <c r="O18" s="39"/>
    </row>
    <row r="19" spans="2:15" x14ac:dyDescent="0.2">
      <c r="B19" s="37"/>
      <c r="C19" s="38"/>
      <c r="D19" s="38"/>
      <c r="E19" s="38"/>
      <c r="F19" s="38"/>
      <c r="G19" s="38"/>
      <c r="H19" s="38"/>
      <c r="I19" s="38"/>
      <c r="J19" s="38"/>
      <c r="K19" s="38"/>
      <c r="L19" s="38"/>
      <c r="M19" s="38"/>
      <c r="N19" s="38"/>
      <c r="O19" s="39"/>
    </row>
    <row r="20" spans="2:15" x14ac:dyDescent="0.2">
      <c r="B20" s="37"/>
      <c r="C20" s="38"/>
      <c r="D20" s="38"/>
      <c r="E20" s="38"/>
      <c r="F20" s="38"/>
      <c r="G20" s="38"/>
      <c r="H20" s="38"/>
      <c r="I20" s="38"/>
      <c r="J20" s="38"/>
      <c r="K20" s="38"/>
      <c r="L20" s="38"/>
      <c r="M20" s="38"/>
      <c r="N20" s="38"/>
      <c r="O20" s="39"/>
    </row>
    <row r="21" spans="2:15" x14ac:dyDescent="0.2">
      <c r="B21" s="37"/>
      <c r="C21" s="38"/>
      <c r="D21" s="38"/>
      <c r="E21" s="38"/>
      <c r="F21" s="38"/>
      <c r="G21" s="38"/>
      <c r="H21" s="38"/>
      <c r="I21" s="38"/>
      <c r="J21" s="38"/>
      <c r="K21" s="38"/>
      <c r="L21" s="38"/>
      <c r="M21" s="38"/>
      <c r="N21" s="38"/>
      <c r="O21" s="39"/>
    </row>
    <row r="22" spans="2:15" ht="16" thickBot="1" x14ac:dyDescent="0.25">
      <c r="B22" s="40"/>
      <c r="C22" s="41"/>
      <c r="D22" s="41"/>
      <c r="E22" s="41"/>
      <c r="F22" s="41"/>
      <c r="G22" s="41"/>
      <c r="H22" s="41"/>
      <c r="I22" s="41"/>
      <c r="J22" s="41"/>
      <c r="K22" s="41"/>
      <c r="L22" s="41"/>
      <c r="M22" s="41"/>
      <c r="N22" s="41"/>
      <c r="O22" s="42"/>
    </row>
  </sheetData>
  <mergeCells count="34">
    <mergeCell ref="B7:B9"/>
    <mergeCell ref="C7:H9"/>
    <mergeCell ref="I7:I9"/>
    <mergeCell ref="J7:O9"/>
    <mergeCell ref="B14:B15"/>
    <mergeCell ref="C14:H15"/>
    <mergeCell ref="I14:I15"/>
    <mergeCell ref="J14:J15"/>
    <mergeCell ref="B10:B12"/>
    <mergeCell ref="K14:O15"/>
    <mergeCell ref="C5:H6"/>
    <mergeCell ref="I5:I6"/>
    <mergeCell ref="J5:O6"/>
    <mergeCell ref="B2:C2"/>
    <mergeCell ref="D2:E2"/>
    <mergeCell ref="G2:H2"/>
    <mergeCell ref="J2:K2"/>
    <mergeCell ref="M2:O2"/>
    <mergeCell ref="B16:O17"/>
    <mergeCell ref="B18:O22"/>
    <mergeCell ref="G1:M1"/>
    <mergeCell ref="C10:H12"/>
    <mergeCell ref="I10:I12"/>
    <mergeCell ref="J10:O12"/>
    <mergeCell ref="C13:D13"/>
    <mergeCell ref="E13:F13"/>
    <mergeCell ref="G13:H13"/>
    <mergeCell ref="J13:K13"/>
    <mergeCell ref="M13:O13"/>
    <mergeCell ref="C3:H3"/>
    <mergeCell ref="J3:O3"/>
    <mergeCell ref="C4:H4"/>
    <mergeCell ref="J4:O4"/>
    <mergeCell ref="B5:B6"/>
  </mergeCells>
  <conditionalFormatting sqref="B7:O9">
    <cfRule type="expression" dxfId="9" priority="9">
      <formula>$I$5="No"</formula>
    </cfRule>
  </conditionalFormatting>
  <conditionalFormatting sqref="C14:O15">
    <cfRule type="expression" dxfId="8" priority="8">
      <formula>#REF!="No"</formula>
    </cfRule>
  </conditionalFormatting>
  <conditionalFormatting sqref="K14:O15">
    <cfRule type="containsText" dxfId="7" priority="1" operator="containsText" text="ineligible">
      <formula>NOT(ISERROR(SEARCH("ineligible",K14)))</formula>
    </cfRule>
    <cfRule type="containsText" dxfId="6" priority="6" operator="containsText" text="Eligible">
      <formula>NOT(ISERROR(SEARCH("Eligible",K14)))</formula>
    </cfRule>
    <cfRule type="containsText" dxfId="5" priority="7" operator="containsText" text="Ineligible">
      <formula>NOT(ISERROR(SEARCH("Ineligible",K14)))</formula>
    </cfRule>
  </conditionalFormatting>
  <conditionalFormatting sqref="M13:O13">
    <cfRule type="containsText" dxfId="4" priority="4" operator="containsText" text="ineligible">
      <formula>NOT(ISERROR(SEARCH("ineligible",M13)))</formula>
    </cfRule>
    <cfRule type="containsText" dxfId="3" priority="5" operator="containsText" text="Eligible">
      <formula>NOT(ISERROR(SEARCH("Eligible",M13)))</formula>
    </cfRule>
  </conditionalFormatting>
  <pageMargins left="0.2" right="0.2"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5815B-180E-40A9-B335-392E43A1059E}">
  <sheetPr>
    <tabColor rgb="FFF45A1E"/>
  </sheetPr>
  <dimension ref="B1:H47"/>
  <sheetViews>
    <sheetView showGridLines="0" zoomScale="98" zoomScaleNormal="98" workbookViewId="0">
      <selection activeCell="J29" sqref="J29"/>
    </sheetView>
  </sheetViews>
  <sheetFormatPr baseColWidth="10" defaultColWidth="8.83203125" defaultRowHeight="15" x14ac:dyDescent="0.2"/>
  <cols>
    <col min="1" max="1" width="0.83203125" customWidth="1"/>
    <col min="2" max="2" width="20.83203125" customWidth="1"/>
    <col min="3" max="3" width="21.5" customWidth="1"/>
    <col min="4" max="4" width="14" customWidth="1"/>
    <col min="5" max="5" width="12.5" customWidth="1"/>
    <col min="6" max="6" width="13.5" customWidth="1"/>
    <col min="7" max="7" width="17.1640625" customWidth="1"/>
  </cols>
  <sheetData>
    <row r="1" spans="2:7" ht="39" customHeight="1" x14ac:dyDescent="0.2">
      <c r="B1" s="71" t="s">
        <v>47</v>
      </c>
      <c r="C1" s="72"/>
      <c r="D1" s="72"/>
      <c r="E1" s="72"/>
      <c r="F1" s="72"/>
      <c r="G1" s="73"/>
    </row>
    <row r="2" spans="2:7" ht="24" x14ac:dyDescent="0.2">
      <c r="B2" s="106" t="s">
        <v>2</v>
      </c>
      <c r="C2" s="107"/>
      <c r="D2" s="107"/>
      <c r="E2" s="107"/>
      <c r="F2" s="107"/>
      <c r="G2" s="108"/>
    </row>
    <row r="3" spans="2:7" x14ac:dyDescent="0.2">
      <c r="B3" s="118" t="s">
        <v>6</v>
      </c>
      <c r="C3" s="119"/>
      <c r="D3" s="122" t="s">
        <v>7</v>
      </c>
      <c r="E3" s="122" t="s">
        <v>8</v>
      </c>
      <c r="F3" s="122" t="s">
        <v>9</v>
      </c>
      <c r="G3" s="124" t="s">
        <v>10</v>
      </c>
    </row>
    <row r="4" spans="2:7" x14ac:dyDescent="0.2">
      <c r="B4" s="120"/>
      <c r="C4" s="121"/>
      <c r="D4" s="123"/>
      <c r="E4" s="123"/>
      <c r="F4" s="123"/>
      <c r="G4" s="125"/>
    </row>
    <row r="5" spans="2:7" x14ac:dyDescent="0.2">
      <c r="B5" s="116" t="s">
        <v>11</v>
      </c>
      <c r="C5" s="117"/>
      <c r="D5" s="32" t="s">
        <v>0</v>
      </c>
      <c r="E5" s="1">
        <v>1</v>
      </c>
      <c r="F5" s="2">
        <v>0</v>
      </c>
      <c r="G5" s="3">
        <f t="shared" ref="G5:G17" si="0">E5*F5</f>
        <v>0</v>
      </c>
    </row>
    <row r="6" spans="2:7" ht="15" customHeight="1" x14ac:dyDescent="0.2">
      <c r="B6" s="109" t="s">
        <v>12</v>
      </c>
      <c r="C6" s="110"/>
      <c r="D6" s="4" t="s">
        <v>0</v>
      </c>
      <c r="E6" s="5">
        <v>1</v>
      </c>
      <c r="F6" s="6">
        <v>0</v>
      </c>
      <c r="G6" s="7">
        <f t="shared" si="0"/>
        <v>0</v>
      </c>
    </row>
    <row r="7" spans="2:7" x14ac:dyDescent="0.2">
      <c r="B7" s="109" t="s">
        <v>13</v>
      </c>
      <c r="C7" s="110"/>
      <c r="D7" s="4" t="s">
        <v>0</v>
      </c>
      <c r="E7" s="8">
        <v>0.51</v>
      </c>
      <c r="F7" s="6">
        <v>0</v>
      </c>
      <c r="G7" s="7">
        <f t="shared" si="0"/>
        <v>0</v>
      </c>
    </row>
    <row r="8" spans="2:7" x14ac:dyDescent="0.2">
      <c r="B8" s="109" t="s">
        <v>14</v>
      </c>
      <c r="C8" s="110"/>
      <c r="D8" s="4" t="s">
        <v>0</v>
      </c>
      <c r="E8" s="5">
        <v>1</v>
      </c>
      <c r="F8" s="6">
        <v>0</v>
      </c>
      <c r="G8" s="7">
        <f t="shared" si="0"/>
        <v>0</v>
      </c>
    </row>
    <row r="9" spans="2:7" x14ac:dyDescent="0.2">
      <c r="B9" s="109" t="s">
        <v>15</v>
      </c>
      <c r="C9" s="110"/>
      <c r="D9" s="4" t="s">
        <v>0</v>
      </c>
      <c r="E9" s="5">
        <v>1</v>
      </c>
      <c r="F9" s="6">
        <v>0</v>
      </c>
      <c r="G9" s="7">
        <f t="shared" si="0"/>
        <v>0</v>
      </c>
    </row>
    <row r="10" spans="2:7" x14ac:dyDescent="0.2">
      <c r="B10" s="30" t="s">
        <v>16</v>
      </c>
      <c r="C10" s="31"/>
      <c r="D10" s="4" t="s">
        <v>0</v>
      </c>
      <c r="E10" s="5">
        <v>1</v>
      </c>
      <c r="F10" s="6">
        <v>0</v>
      </c>
      <c r="G10" s="7">
        <f t="shared" si="0"/>
        <v>0</v>
      </c>
    </row>
    <row r="11" spans="2:7" ht="15" customHeight="1" x14ac:dyDescent="0.2">
      <c r="B11" s="109" t="s">
        <v>17</v>
      </c>
      <c r="C11" s="110"/>
      <c r="D11" s="4" t="s">
        <v>0</v>
      </c>
      <c r="E11" s="5">
        <v>1</v>
      </c>
      <c r="F11" s="6">
        <v>0</v>
      </c>
      <c r="G11" s="7">
        <f t="shared" si="0"/>
        <v>0</v>
      </c>
    </row>
    <row r="12" spans="2:7" x14ac:dyDescent="0.2">
      <c r="B12" s="109" t="s">
        <v>18</v>
      </c>
      <c r="C12" s="110"/>
      <c r="D12" s="4" t="s">
        <v>0</v>
      </c>
      <c r="E12" s="5">
        <v>1</v>
      </c>
      <c r="F12" s="6">
        <v>0</v>
      </c>
      <c r="G12" s="7">
        <f t="shared" si="0"/>
        <v>0</v>
      </c>
    </row>
    <row r="13" spans="2:7" x14ac:dyDescent="0.2">
      <c r="B13" s="109" t="s">
        <v>19</v>
      </c>
      <c r="C13" s="110"/>
      <c r="D13" s="4" t="s">
        <v>0</v>
      </c>
      <c r="E13" s="5">
        <v>1</v>
      </c>
      <c r="F13" s="6">
        <v>0</v>
      </c>
      <c r="G13" s="7">
        <f t="shared" si="0"/>
        <v>0</v>
      </c>
    </row>
    <row r="14" spans="2:7" x14ac:dyDescent="0.2">
      <c r="B14" s="109" t="s">
        <v>20</v>
      </c>
      <c r="C14" s="110"/>
      <c r="D14" s="4" t="s">
        <v>0</v>
      </c>
      <c r="E14" s="5">
        <v>1</v>
      </c>
      <c r="F14" s="6">
        <v>0</v>
      </c>
      <c r="G14" s="7">
        <f t="shared" si="0"/>
        <v>0</v>
      </c>
    </row>
    <row r="15" spans="2:7" x14ac:dyDescent="0.2">
      <c r="B15" s="109" t="s">
        <v>21</v>
      </c>
      <c r="C15" s="110"/>
      <c r="D15" s="4" t="s">
        <v>0</v>
      </c>
      <c r="E15" s="5">
        <v>0.5</v>
      </c>
      <c r="F15" s="6">
        <v>0</v>
      </c>
      <c r="G15" s="7">
        <f t="shared" si="0"/>
        <v>0</v>
      </c>
    </row>
    <row r="16" spans="2:7" ht="15" customHeight="1" x14ac:dyDescent="0.2">
      <c r="B16" s="30" t="s">
        <v>22</v>
      </c>
      <c r="C16" s="31"/>
      <c r="D16" s="4" t="s">
        <v>0</v>
      </c>
      <c r="E16" s="5">
        <v>1</v>
      </c>
      <c r="F16" s="6">
        <v>0</v>
      </c>
      <c r="G16" s="7">
        <f t="shared" si="0"/>
        <v>0</v>
      </c>
    </row>
    <row r="17" spans="2:7" x14ac:dyDescent="0.2">
      <c r="B17" s="109" t="s">
        <v>23</v>
      </c>
      <c r="C17" s="110"/>
      <c r="D17" s="4" t="s">
        <v>0</v>
      </c>
      <c r="E17" s="5">
        <v>0.7</v>
      </c>
      <c r="F17" s="6">
        <v>0</v>
      </c>
      <c r="G17" s="7">
        <f t="shared" si="0"/>
        <v>0</v>
      </c>
    </row>
    <row r="18" spans="2:7" x14ac:dyDescent="0.2">
      <c r="B18" s="109" t="s">
        <v>24</v>
      </c>
      <c r="C18" s="110"/>
      <c r="D18" s="4" t="s">
        <v>0</v>
      </c>
      <c r="E18" s="5">
        <v>0.6</v>
      </c>
      <c r="F18" s="6">
        <v>0</v>
      </c>
      <c r="G18" s="7">
        <f>E18*F18</f>
        <v>0</v>
      </c>
    </row>
    <row r="19" spans="2:7" x14ac:dyDescent="0.2">
      <c r="B19" s="109" t="s">
        <v>25</v>
      </c>
      <c r="C19" s="110"/>
      <c r="D19" s="4" t="s">
        <v>0</v>
      </c>
      <c r="E19" s="5">
        <v>1</v>
      </c>
      <c r="F19" s="6">
        <v>0</v>
      </c>
      <c r="G19" s="7">
        <f>E19*F19</f>
        <v>0</v>
      </c>
    </row>
    <row r="20" spans="2:7" x14ac:dyDescent="0.2">
      <c r="B20" s="109" t="s">
        <v>26</v>
      </c>
      <c r="C20" s="110"/>
      <c r="D20" s="4" t="s">
        <v>0</v>
      </c>
      <c r="E20" s="5">
        <v>0.8</v>
      </c>
      <c r="F20" s="6">
        <v>0</v>
      </c>
      <c r="G20" s="7">
        <f>E20*F20</f>
        <v>0</v>
      </c>
    </row>
    <row r="21" spans="2:7" ht="15.75" customHeight="1" x14ac:dyDescent="0.2">
      <c r="B21" s="109" t="s">
        <v>27</v>
      </c>
      <c r="C21" s="110"/>
      <c r="D21" s="4" t="s">
        <v>0</v>
      </c>
      <c r="E21" s="5">
        <v>0.8</v>
      </c>
      <c r="F21" s="6">
        <v>0</v>
      </c>
      <c r="G21" s="7">
        <f>E21*F21</f>
        <v>0</v>
      </c>
    </row>
    <row r="22" spans="2:7" ht="15" customHeight="1" x14ac:dyDescent="0.2">
      <c r="B22" s="111" t="s">
        <v>28</v>
      </c>
      <c r="C22" s="112"/>
      <c r="D22" s="4" t="s">
        <v>0</v>
      </c>
      <c r="E22" s="5">
        <v>1</v>
      </c>
      <c r="F22" s="6">
        <v>0</v>
      </c>
      <c r="G22" s="7">
        <f>E22*F22</f>
        <v>0</v>
      </c>
    </row>
    <row r="23" spans="2:7" x14ac:dyDescent="0.2">
      <c r="B23" s="109" t="s">
        <v>29</v>
      </c>
      <c r="C23" s="110"/>
      <c r="D23" s="4" t="s">
        <v>1</v>
      </c>
      <c r="E23" s="5">
        <v>0</v>
      </c>
      <c r="F23" s="113"/>
      <c r="G23" s="9">
        <v>0</v>
      </c>
    </row>
    <row r="24" spans="2:7" ht="15" customHeight="1" x14ac:dyDescent="0.2">
      <c r="B24" s="109" t="s">
        <v>30</v>
      </c>
      <c r="C24" s="110"/>
      <c r="D24" s="4" t="s">
        <v>1</v>
      </c>
      <c r="E24" s="5">
        <v>0</v>
      </c>
      <c r="F24" s="114"/>
      <c r="G24" s="9">
        <v>0</v>
      </c>
    </row>
    <row r="25" spans="2:7" x14ac:dyDescent="0.2">
      <c r="B25" s="109" t="s">
        <v>31</v>
      </c>
      <c r="C25" s="110"/>
      <c r="D25" s="4" t="s">
        <v>1</v>
      </c>
      <c r="E25" s="5">
        <v>0</v>
      </c>
      <c r="F25" s="114"/>
      <c r="G25" s="9">
        <v>0</v>
      </c>
    </row>
    <row r="26" spans="2:7" x14ac:dyDescent="0.2">
      <c r="B26" s="109" t="s">
        <v>32</v>
      </c>
      <c r="C26" s="110"/>
      <c r="D26" s="4" t="s">
        <v>1</v>
      </c>
      <c r="E26" s="5">
        <v>0</v>
      </c>
      <c r="F26" s="114"/>
      <c r="G26" s="9">
        <v>0</v>
      </c>
    </row>
    <row r="27" spans="2:7" ht="15" customHeight="1" x14ac:dyDescent="0.2">
      <c r="B27" s="109" t="s">
        <v>33</v>
      </c>
      <c r="C27" s="110"/>
      <c r="D27" s="4" t="s">
        <v>1</v>
      </c>
      <c r="E27" s="5">
        <v>0</v>
      </c>
      <c r="F27" s="115"/>
      <c r="G27" s="7">
        <v>0</v>
      </c>
    </row>
    <row r="28" spans="2:7" ht="16" x14ac:dyDescent="0.2">
      <c r="B28" s="99" t="s">
        <v>34</v>
      </c>
      <c r="C28" s="100"/>
      <c r="D28" s="100"/>
      <c r="E28" s="100"/>
      <c r="F28" s="100"/>
      <c r="G28" s="10">
        <v>10000</v>
      </c>
    </row>
    <row r="29" spans="2:7" ht="16" x14ac:dyDescent="0.2">
      <c r="B29" s="101" t="s">
        <v>35</v>
      </c>
      <c r="C29" s="102"/>
      <c r="D29" s="102"/>
      <c r="E29" s="102"/>
      <c r="F29" s="103"/>
      <c r="G29" s="33">
        <f>F37</f>
        <v>86612.365932113244</v>
      </c>
    </row>
    <row r="30" spans="2:7" ht="17" thickBot="1" x14ac:dyDescent="0.25">
      <c r="B30" s="104" t="s">
        <v>36</v>
      </c>
      <c r="C30" s="105"/>
      <c r="D30" s="105"/>
      <c r="E30" s="105"/>
      <c r="F30" s="105"/>
      <c r="G30" s="17" t="str">
        <f>IF(G28&gt;G29, "Yes=Eligible", "No=Ineligible")</f>
        <v>No=Ineligible</v>
      </c>
    </row>
    <row r="31" spans="2:7" ht="35.25" customHeight="1" x14ac:dyDescent="0.2">
      <c r="B31" s="74" t="s">
        <v>48</v>
      </c>
      <c r="C31" s="75"/>
      <c r="D31" s="75"/>
      <c r="E31" s="75"/>
      <c r="F31" s="75"/>
      <c r="G31" s="76"/>
    </row>
    <row r="32" spans="2:7" ht="19.5" customHeight="1" x14ac:dyDescent="0.2">
      <c r="B32" s="106" t="s">
        <v>2</v>
      </c>
      <c r="C32" s="107"/>
      <c r="D32" s="107"/>
      <c r="E32" s="107"/>
      <c r="F32" s="107"/>
      <c r="G32" s="108"/>
    </row>
    <row r="33" spans="2:8" x14ac:dyDescent="0.2">
      <c r="B33" s="77" t="s">
        <v>37</v>
      </c>
      <c r="C33" s="78"/>
      <c r="D33" s="78"/>
      <c r="E33" s="78"/>
      <c r="F33" s="78"/>
      <c r="G33" s="79"/>
      <c r="H33" s="11"/>
    </row>
    <row r="34" spans="2:8" ht="16" x14ac:dyDescent="0.2">
      <c r="B34" s="28" t="s">
        <v>3</v>
      </c>
      <c r="C34" s="12">
        <v>1000001</v>
      </c>
      <c r="D34" s="29" t="s">
        <v>38</v>
      </c>
      <c r="E34" s="13">
        <v>0.04</v>
      </c>
      <c r="F34" s="29" t="s">
        <v>4</v>
      </c>
      <c r="G34" s="14">
        <v>360</v>
      </c>
    </row>
    <row r="35" spans="2:8" ht="16" x14ac:dyDescent="0.2">
      <c r="B35" s="28" t="s">
        <v>39</v>
      </c>
      <c r="C35" s="15">
        <f>-PMT(E34/12,G34,C34,0)</f>
        <v>4774.1577288075496</v>
      </c>
      <c r="D35" s="29" t="s">
        <v>40</v>
      </c>
      <c r="E35" s="12">
        <v>500</v>
      </c>
      <c r="F35" s="29" t="s">
        <v>41</v>
      </c>
      <c r="G35" s="16">
        <v>200</v>
      </c>
    </row>
    <row r="36" spans="2:8" ht="16" x14ac:dyDescent="0.2">
      <c r="B36" s="28" t="s">
        <v>42</v>
      </c>
      <c r="C36" s="12">
        <v>300</v>
      </c>
      <c r="D36" s="29" t="s">
        <v>43</v>
      </c>
      <c r="E36" s="15">
        <f>C35+E35+G35+C36</f>
        <v>5774.1577288075496</v>
      </c>
      <c r="F36" s="29" t="s">
        <v>44</v>
      </c>
      <c r="G36" s="14" t="str">
        <f>IF(C34&gt;1000000,"15","12")</f>
        <v>15</v>
      </c>
    </row>
    <row r="37" spans="2:8" ht="16" x14ac:dyDescent="0.2">
      <c r="B37" s="80" t="s">
        <v>35</v>
      </c>
      <c r="C37" s="81"/>
      <c r="D37" s="81"/>
      <c r="E37" s="81"/>
      <c r="F37" s="82">
        <f>E36*G36</f>
        <v>86612.365932113244</v>
      </c>
      <c r="G37" s="83"/>
    </row>
    <row r="38" spans="2:8" ht="17.25" customHeight="1" thickBot="1" x14ac:dyDescent="0.25">
      <c r="B38" s="84" t="s">
        <v>45</v>
      </c>
      <c r="C38" s="85"/>
      <c r="D38" s="85"/>
      <c r="E38" s="85"/>
      <c r="F38" s="85"/>
      <c r="G38" s="86"/>
    </row>
    <row r="39" spans="2:8" x14ac:dyDescent="0.2">
      <c r="B39" s="87"/>
      <c r="C39" s="88"/>
      <c r="D39" s="88"/>
      <c r="E39" s="88"/>
      <c r="F39" s="88"/>
      <c r="G39" s="89"/>
    </row>
    <row r="40" spans="2:8" ht="12" customHeight="1" x14ac:dyDescent="0.2">
      <c r="B40" s="90"/>
      <c r="C40" s="91"/>
      <c r="D40" s="91"/>
      <c r="E40" s="91"/>
      <c r="F40" s="91"/>
      <c r="G40" s="92"/>
    </row>
    <row r="41" spans="2:8" ht="16" thickBot="1" x14ac:dyDescent="0.25">
      <c r="B41" s="93"/>
      <c r="C41" s="94"/>
      <c r="D41" s="94"/>
      <c r="E41" s="94"/>
      <c r="F41" s="94"/>
      <c r="G41" s="95"/>
    </row>
    <row r="42" spans="2:8" ht="15" customHeight="1" x14ac:dyDescent="0.2">
      <c r="B42" s="96" t="s">
        <v>46</v>
      </c>
      <c r="C42" s="97"/>
      <c r="D42" s="97"/>
      <c r="E42" s="97"/>
      <c r="F42" s="97"/>
      <c r="G42" s="98"/>
    </row>
    <row r="43" spans="2:8" ht="15" customHeight="1" x14ac:dyDescent="0.2">
      <c r="B43" s="65" t="s">
        <v>5</v>
      </c>
      <c r="C43" s="66"/>
      <c r="D43" s="66"/>
      <c r="E43" s="66"/>
      <c r="F43" s="66"/>
      <c r="G43" s="67"/>
    </row>
    <row r="44" spans="2:8" ht="11.25" customHeight="1" x14ac:dyDescent="0.2">
      <c r="B44" s="65"/>
      <c r="C44" s="66"/>
      <c r="D44" s="66"/>
      <c r="E44" s="66"/>
      <c r="F44" s="66"/>
      <c r="G44" s="67"/>
    </row>
    <row r="45" spans="2:8" ht="12.75" customHeight="1" x14ac:dyDescent="0.2">
      <c r="B45" s="65"/>
      <c r="C45" s="66"/>
      <c r="D45" s="66"/>
      <c r="E45" s="66"/>
      <c r="F45" s="66"/>
      <c r="G45" s="67"/>
    </row>
    <row r="46" spans="2:8" ht="15" customHeight="1" x14ac:dyDescent="0.2">
      <c r="B46" s="65"/>
      <c r="C46" s="66"/>
      <c r="D46" s="66"/>
      <c r="E46" s="66"/>
      <c r="F46" s="66"/>
      <c r="G46" s="67"/>
    </row>
    <row r="47" spans="2:8" ht="16" thickBot="1" x14ac:dyDescent="0.25">
      <c r="B47" s="68"/>
      <c r="C47" s="69"/>
      <c r="D47" s="69"/>
      <c r="E47" s="69"/>
      <c r="F47" s="69"/>
      <c r="G47" s="70"/>
    </row>
  </sheetData>
  <mergeCells count="41">
    <mergeCell ref="B2:G2"/>
    <mergeCell ref="B3:C4"/>
    <mergeCell ref="D3:D4"/>
    <mergeCell ref="E3:E4"/>
    <mergeCell ref="F3:F4"/>
    <mergeCell ref="G3:G4"/>
    <mergeCell ref="B18:C18"/>
    <mergeCell ref="B5:C5"/>
    <mergeCell ref="B6:C6"/>
    <mergeCell ref="B7:C7"/>
    <mergeCell ref="B8:C8"/>
    <mergeCell ref="B9:C9"/>
    <mergeCell ref="B11:C11"/>
    <mergeCell ref="B12:C12"/>
    <mergeCell ref="B13:C13"/>
    <mergeCell ref="B14:C14"/>
    <mergeCell ref="B15:C15"/>
    <mergeCell ref="B17:C17"/>
    <mergeCell ref="B22:C22"/>
    <mergeCell ref="B23:C23"/>
    <mergeCell ref="F23:F27"/>
    <mergeCell ref="B24:C24"/>
    <mergeCell ref="B25:C25"/>
    <mergeCell ref="B26:C26"/>
    <mergeCell ref="B27:C27"/>
    <mergeCell ref="B43:G47"/>
    <mergeCell ref="B1:G1"/>
    <mergeCell ref="B31:G31"/>
    <mergeCell ref="B33:G33"/>
    <mergeCell ref="B37:E37"/>
    <mergeCell ref="F37:G37"/>
    <mergeCell ref="B38:G38"/>
    <mergeCell ref="B39:G41"/>
    <mergeCell ref="B42:G42"/>
    <mergeCell ref="B28:F28"/>
    <mergeCell ref="B29:F29"/>
    <mergeCell ref="B30:F30"/>
    <mergeCell ref="B32:G32"/>
    <mergeCell ref="B19:C19"/>
    <mergeCell ref="B20:C20"/>
    <mergeCell ref="B21:C21"/>
  </mergeCells>
  <conditionalFormatting sqref="G30 G34:G36">
    <cfRule type="containsText" dxfId="2" priority="2" operator="containsText" text="No">
      <formula>NOT(ISERROR(SEARCH("No",G30)))</formula>
    </cfRule>
    <cfRule type="containsText" dxfId="1" priority="3" operator="containsText" text="Yes">
      <formula>NOT(ISERROR(SEARCH("Yes",G30)))</formula>
    </cfRule>
  </conditionalFormatting>
  <conditionalFormatting sqref="G28">
    <cfRule type="cellIs" dxfId="0" priority="1" operator="greaterThan">
      <formula>0</formula>
    </cfRule>
  </conditionalFormatting>
  <pageMargins left="0.2" right="0.2" top="0.2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 Ratio</vt:lpstr>
      <vt:lpstr>Assets &amp; Reserves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Steffi Rehbein</dc:creator>
  <cp:lastModifiedBy>Doumani, Ryan (Contractor)</cp:lastModifiedBy>
  <cp:lastPrinted>2021-04-01T22:39:40Z</cp:lastPrinted>
  <dcterms:created xsi:type="dcterms:W3CDTF">2021-04-01T21:52:23Z</dcterms:created>
  <dcterms:modified xsi:type="dcterms:W3CDTF">2021-04-13T18:20:04Z</dcterms:modified>
</cp:coreProperties>
</file>